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40" windowWidth="18075" windowHeight="11505" activeTab="1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<sst xmlns="http://schemas.openxmlformats.org/spreadsheetml/2006/main" count="648" uniqueCount="43">
  <si>
    <t>Всего:</t>
  </si>
  <si>
    <t>диапазон напряжения ВН</t>
  </si>
  <si>
    <t>диапазон напряжения СН1</t>
  </si>
  <si>
    <t>диапазон напряжения СН2</t>
  </si>
  <si>
    <t>диапазон напряжения НН</t>
  </si>
  <si>
    <t>диапазон напряжения НН (население без плит)</t>
  </si>
  <si>
    <t>диапазон напряжения НН (население с плитами)</t>
  </si>
  <si>
    <t>В том числе:</t>
  </si>
  <si>
    <t>Наименование</t>
  </si>
  <si>
    <t>количество, кВтч</t>
  </si>
  <si>
    <t>Всего, кВтч</t>
  </si>
  <si>
    <t>генераторное напряжение</t>
  </si>
  <si>
    <t>Потери электроэнергии в сетях МУП "КГЭС"</t>
  </si>
  <si>
    <t>Генераторное напряжение</t>
  </si>
  <si>
    <t>Потери электроэнергии в сетях ОАО "Апатит"</t>
  </si>
  <si>
    <t xml:space="preserve">1.3. Отпуск электроэнергии через сети  МУП "КГЭС" </t>
  </si>
  <si>
    <t>диапазон напряжения ВН (СН КГЭС)</t>
  </si>
  <si>
    <t xml:space="preserve">1.4. Отпуск электроэнергии через сети  МУП "АЭСК" </t>
  </si>
  <si>
    <t>2. Отпуск мощности</t>
  </si>
  <si>
    <t>диапазон напряжения ГН</t>
  </si>
  <si>
    <t>Всего, кВт</t>
  </si>
  <si>
    <t>1. Отпуск электроэнергии за январь</t>
  </si>
  <si>
    <t>1. Отпуск электроэнергии за февраль</t>
  </si>
  <si>
    <t>1. Отпуск электроэнергии за март</t>
  </si>
  <si>
    <t>1.1. Отпуск электроэнергии через сети  филиала ОАО "МРСК Северо-Запада" "Колэнерго" ( для ОАО "Апатит")</t>
  </si>
  <si>
    <t>1. Отпуск электроэнергии за апрель</t>
  </si>
  <si>
    <t>Отчет об объеме фактического полезного отпуска электрической энергии (мощности) потребителям</t>
  </si>
  <si>
    <t>Начальник СОРЭМ</t>
  </si>
  <si>
    <t>Экономист 1 категории СОРЭМ</t>
  </si>
  <si>
    <t>А. А. Кузьмичёв</t>
  </si>
  <si>
    <t>Е. А. Ларионова</t>
  </si>
  <si>
    <t>1.2. Отпуск электроэнергии через сети  ОАО "Апатит" (для стор. потребителей, без КГЭС)</t>
  </si>
  <si>
    <t>1.2. Отпуск электроэнергии через сети  ОАО "Апатит" ( для стор. потребителей, без КГЭС )</t>
  </si>
  <si>
    <t>1.1. Отпуск электроэнергии через сети  филиала ОАО "МРСК Северо-Запада" "Колэнерго" (для ОАО "Апатит")</t>
  </si>
  <si>
    <t>1. Отпуск электроэнергии за май</t>
  </si>
  <si>
    <t>1.5. Отпуск электроэнергии через сети филиала ОАО "МРСК Северо-Запада" "Колэнерго" (для ООО "Строймех Т")</t>
  </si>
  <si>
    <t>1. Отпуск электроэнергии за июнь</t>
  </si>
  <si>
    <t>1. Отпуск электроэнергии за июль</t>
  </si>
  <si>
    <t>1. Отпуск электроэнергии за август</t>
  </si>
  <si>
    <t>1. Отпуск электроэнергии за сентябрь</t>
  </si>
  <si>
    <t>1. Отпуск электроэнергии за октябрь</t>
  </si>
  <si>
    <t>1. Отпуск электроэнергии за ноябрь</t>
  </si>
  <si>
    <t>1. Отпуск электроэнергии за декабрь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</si>
</sst>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0&quot;р.&quot;"/>
    <numFmt numFmtId="187" formatCode="#,##0.0"/>
    <numFmt numFmtId="188" formatCode="#,##0.000"/>
    <numFmt numFmtId="189" formatCode="#,##0.0000"/>
    <numFmt numFmtId="190" formatCode="#,##0&quot;р.&quot;"/>
    <numFmt numFmtId="191" formatCode="#,##0.00000"/>
    <numFmt numFmtId="192" formatCode="#,##0.000000"/>
    <numFmt numFmtId="193" formatCode="0.0"/>
    <numFmt numFmtId="194" formatCode="#,##0.000000&quot;р.&quot;"/>
    <numFmt numFmtId="195" formatCode="[$-F800]dddd\,\ mmmm\ dd\,\ yyyy"/>
    <numFmt numFmtId="196" formatCode="_(* #,##0_);_(* \(#,##0\);_(* &quot;-&quot;??_);_(@_)"/>
    <numFmt numFmtId="197" formatCode="0.0000000000"/>
    <numFmt numFmtId="198" formatCode="0.000000000"/>
    <numFmt numFmtId="199" formatCode="_-* #,##0.00[$€-1]_-;\-* #,##0.00[$€-1]_-;_-* &quot;-&quot;??[$€-1]_-"/>
    <numFmt numFmtId="200" formatCode="General_)"/>
  </numFmts>
  <fonts count="5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sz val="10"/>
      <name val="NTHarmonica"/>
      <family val="0"/>
    </font>
    <font>
      <b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3" fontId="17" fillId="0" borderId="0" applyFont="0" applyFill="0" applyBorder="0" applyAlignment="0" applyProtection="0"/>
    <xf numFmtId="199" fontId="18" fillId="0" borderId="0" applyFont="0" applyFill="0" applyBorder="0" applyAlignment="0" applyProtection="0"/>
    <xf numFmtId="49" fontId="19" fillId="0" borderId="0" applyBorder="0">
      <alignment vertical="top"/>
      <protection/>
    </xf>
    <xf numFmtId="0" fontId="20" fillId="0" borderId="0">
      <alignment/>
      <protection/>
    </xf>
    <xf numFmtId="0" fontId="20" fillId="0" borderId="0" applyNumberFormat="0">
      <alignment horizontal="left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200" fontId="16" fillId="0" borderId="1">
      <alignment/>
      <protection locked="0"/>
    </xf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7" applyBorder="0">
      <alignment horizontal="center" vertical="center" wrapText="1"/>
      <protection/>
    </xf>
    <xf numFmtId="200" fontId="23" fillId="28" borderId="1">
      <alignment/>
      <protection/>
    </xf>
    <xf numFmtId="4" fontId="19" fillId="29" borderId="8" applyBorder="0">
      <alignment horizontal="right"/>
      <protection/>
    </xf>
    <xf numFmtId="0" fontId="45" fillId="0" borderId="9" applyNumberFormat="0" applyFill="0" applyAlignment="0" applyProtection="0"/>
    <xf numFmtId="0" fontId="46" fillId="30" borderId="10" applyNumberFormat="0" applyAlignment="0" applyProtection="0"/>
    <xf numFmtId="0" fontId="24" fillId="31" borderId="0" applyFill="0">
      <alignment wrapText="1"/>
      <protection/>
    </xf>
    <xf numFmtId="0" fontId="14" fillId="0" borderId="0">
      <alignment horizontal="center" vertical="top" wrapText="1"/>
      <protection/>
    </xf>
    <xf numFmtId="0" fontId="15" fillId="0" borderId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49" fontId="24" fillId="0" borderId="0">
      <alignment horizontal="center"/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19" fillId="31" borderId="0" applyFont="0" applyBorder="0">
      <alignment horizontal="right"/>
      <protection/>
    </xf>
    <xf numFmtId="4" fontId="19" fillId="31" borderId="13" applyBorder="0">
      <alignment horizontal="right"/>
      <protection/>
    </xf>
    <xf numFmtId="4" fontId="19" fillId="35" borderId="14" applyBorder="0">
      <alignment horizontal="right"/>
      <protection/>
    </xf>
    <xf numFmtId="0" fontId="53" fillId="36" borderId="0" applyNumberFormat="0" applyBorder="0" applyAlignment="0" applyProtection="0"/>
    <xf numFmtId="0" fontId="10" fillId="0" borderId="15" applyNumberFormat="0" applyFill="0" applyAlignment="0" applyProtection="0"/>
    <xf numFmtId="0" fontId="9" fillId="37" borderId="16" applyNumberFormat="0" applyAlignment="0" applyProtection="0"/>
    <xf numFmtId="0" fontId="8" fillId="38" borderId="0" applyNumberFormat="0" applyBorder="0" applyAlignment="0" applyProtection="0"/>
    <xf numFmtId="0" fontId="7" fillId="39" borderId="17" applyNumberFormat="0" applyFont="0" applyAlignment="0" applyProtection="0"/>
    <xf numFmtId="0" fontId="16" fillId="0" borderId="0">
      <alignment/>
      <protection/>
    </xf>
    <xf numFmtId="0" fontId="7" fillId="0" borderId="0">
      <alignment/>
      <protection/>
    </xf>
    <xf numFmtId="0" fontId="12" fillId="0" borderId="18" applyNumberFormat="0" applyFill="0" applyAlignment="0" applyProtection="0"/>
    <xf numFmtId="0" fontId="11" fillId="40" borderId="19" applyNumberFormat="0" applyAlignment="0" applyProtection="0"/>
    <xf numFmtId="0" fontId="1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20" xfId="82" applyFont="1" applyBorder="1">
      <alignment/>
      <protection/>
    </xf>
    <xf numFmtId="0" fontId="6" fillId="0" borderId="0" xfId="82" applyFont="1" applyBorder="1">
      <alignment/>
      <protection/>
    </xf>
    <xf numFmtId="3" fontId="6" fillId="0" borderId="0" xfId="82" applyNumberFormat="1" applyFont="1" applyBorder="1" applyAlignment="1">
      <alignment horizontal="center"/>
      <protection/>
    </xf>
    <xf numFmtId="0" fontId="5" fillId="0" borderId="0" xfId="71" applyFont="1">
      <alignment/>
      <protection/>
    </xf>
    <xf numFmtId="0" fontId="5" fillId="0" borderId="0" xfId="82" applyFont="1">
      <alignment/>
      <protection/>
    </xf>
    <xf numFmtId="0" fontId="6" fillId="0" borderId="0" xfId="82" applyFont="1">
      <alignment/>
      <protection/>
    </xf>
    <xf numFmtId="0" fontId="5" fillId="0" borderId="0" xfId="71" applyFont="1" applyBorder="1">
      <alignment/>
      <protection/>
    </xf>
    <xf numFmtId="0" fontId="6" fillId="0" borderId="0" xfId="71" applyFont="1" applyBorder="1">
      <alignment/>
      <protection/>
    </xf>
    <xf numFmtId="3" fontId="5" fillId="0" borderId="0" xfId="71" applyNumberFormat="1" applyFont="1">
      <alignment/>
      <protection/>
    </xf>
    <xf numFmtId="3" fontId="6" fillId="0" borderId="0" xfId="71" applyNumberFormat="1" applyFont="1" applyBorder="1">
      <alignment/>
      <protection/>
    </xf>
    <xf numFmtId="0" fontId="5" fillId="0" borderId="13" xfId="82" applyFont="1" applyBorder="1">
      <alignment/>
      <protection/>
    </xf>
    <xf numFmtId="3" fontId="5" fillId="0" borderId="14" xfId="82" applyNumberFormat="1" applyFont="1" applyBorder="1" applyAlignment="1">
      <alignment horizontal="center"/>
      <protection/>
    </xf>
    <xf numFmtId="0" fontId="5" fillId="0" borderId="21" xfId="82" applyFont="1" applyBorder="1">
      <alignment/>
      <protection/>
    </xf>
    <xf numFmtId="3" fontId="5" fillId="0" borderId="22" xfId="82" applyNumberFormat="1" applyFont="1" applyBorder="1" applyAlignment="1">
      <alignment horizontal="center"/>
      <protection/>
    </xf>
    <xf numFmtId="3" fontId="5" fillId="0" borderId="23" xfId="82" applyNumberFormat="1" applyFont="1" applyBorder="1" applyAlignment="1">
      <alignment horizontal="center"/>
      <protection/>
    </xf>
    <xf numFmtId="0" fontId="5" fillId="0" borderId="24" xfId="82" applyFont="1" applyBorder="1">
      <alignment/>
      <protection/>
    </xf>
    <xf numFmtId="3" fontId="6" fillId="0" borderId="25" xfId="82" applyNumberFormat="1" applyFont="1" applyBorder="1" applyAlignment="1">
      <alignment horizontal="center"/>
      <protection/>
    </xf>
    <xf numFmtId="4" fontId="5" fillId="0" borderId="0" xfId="71" applyNumberFormat="1" applyFont="1">
      <alignment/>
      <protection/>
    </xf>
    <xf numFmtId="3" fontId="5" fillId="0" borderId="23" xfId="82" applyNumberFormat="1" applyFont="1" applyFill="1" applyBorder="1" applyAlignment="1">
      <alignment horizontal="center"/>
      <protection/>
    </xf>
    <xf numFmtId="0" fontId="5" fillId="0" borderId="0" xfId="71" applyFont="1" applyFill="1">
      <alignment/>
      <protection/>
    </xf>
    <xf numFmtId="0" fontId="5" fillId="0" borderId="0" xfId="71" applyFont="1" applyBorder="1" applyAlignment="1">
      <alignment horizontal="center"/>
      <protection/>
    </xf>
    <xf numFmtId="3" fontId="5" fillId="0" borderId="14" xfId="83" applyNumberFormat="1" applyFont="1" applyBorder="1" applyAlignment="1">
      <alignment horizontal="center"/>
      <protection/>
    </xf>
    <xf numFmtId="3" fontId="5" fillId="0" borderId="22" xfId="83" applyNumberFormat="1" applyFont="1" applyBorder="1" applyAlignment="1">
      <alignment horizontal="center"/>
      <protection/>
    </xf>
    <xf numFmtId="3" fontId="5" fillId="0" borderId="0" xfId="71" applyNumberFormat="1" applyFont="1" applyFill="1">
      <alignment/>
      <protection/>
    </xf>
    <xf numFmtId="3" fontId="5" fillId="0" borderId="14" xfId="84" applyNumberFormat="1" applyFont="1" applyBorder="1" applyAlignment="1">
      <alignment horizontal="center"/>
      <protection/>
    </xf>
    <xf numFmtId="3" fontId="5" fillId="0" borderId="22" xfId="84" applyNumberFormat="1" applyFont="1" applyBorder="1" applyAlignment="1">
      <alignment horizontal="center"/>
      <protection/>
    </xf>
    <xf numFmtId="3" fontId="5" fillId="0" borderId="14" xfId="85" applyNumberFormat="1" applyFont="1" applyBorder="1" applyAlignment="1">
      <alignment horizontal="center"/>
      <protection/>
    </xf>
    <xf numFmtId="3" fontId="5" fillId="0" borderId="22" xfId="85" applyNumberFormat="1" applyFont="1" applyBorder="1" applyAlignment="1">
      <alignment horizontal="center"/>
      <protection/>
    </xf>
    <xf numFmtId="0" fontId="5" fillId="0" borderId="26" xfId="82" applyFont="1" applyBorder="1">
      <alignment/>
      <protection/>
    </xf>
    <xf numFmtId="3" fontId="5" fillId="0" borderId="27" xfId="72" applyNumberFormat="1" applyFont="1" applyBorder="1" applyAlignment="1">
      <alignment horizontal="center" vertical="center"/>
      <protection/>
    </xf>
    <xf numFmtId="3" fontId="5" fillId="0" borderId="14" xfId="80" applyNumberFormat="1" applyFont="1" applyBorder="1" applyAlignment="1">
      <alignment horizontal="center"/>
      <protection/>
    </xf>
    <xf numFmtId="3" fontId="5" fillId="0" borderId="22" xfId="80" applyNumberFormat="1" applyFont="1" applyBorder="1" applyAlignment="1">
      <alignment horizontal="center"/>
      <protection/>
    </xf>
    <xf numFmtId="3" fontId="5" fillId="0" borderId="14" xfId="81" applyNumberFormat="1" applyFont="1" applyBorder="1" applyAlignment="1">
      <alignment horizontal="center"/>
      <protection/>
    </xf>
    <xf numFmtId="3" fontId="5" fillId="0" borderId="22" xfId="81" applyNumberFormat="1" applyFont="1" applyBorder="1" applyAlignment="1">
      <alignment horizontal="center"/>
      <protection/>
    </xf>
    <xf numFmtId="3" fontId="5" fillId="0" borderId="23" xfId="81" applyNumberFormat="1" applyFont="1" applyBorder="1" applyAlignment="1">
      <alignment horizontal="center"/>
      <protection/>
    </xf>
    <xf numFmtId="3" fontId="5" fillId="0" borderId="22" xfId="82" applyNumberFormat="1" applyFont="1" applyFill="1" applyBorder="1" applyAlignment="1">
      <alignment horizontal="center"/>
      <protection/>
    </xf>
    <xf numFmtId="3" fontId="5" fillId="0" borderId="14" xfId="82" applyNumberFormat="1" applyFont="1" applyFill="1" applyBorder="1" applyAlignment="1">
      <alignment horizontal="center"/>
      <protection/>
    </xf>
    <xf numFmtId="3" fontId="5" fillId="0" borderId="14" xfId="80" applyNumberFormat="1" applyFont="1" applyFill="1" applyBorder="1" applyAlignment="1">
      <alignment horizontal="center"/>
      <protection/>
    </xf>
    <xf numFmtId="3" fontId="5" fillId="0" borderId="22" xfId="80" applyNumberFormat="1" applyFont="1" applyFill="1" applyBorder="1" applyAlignment="1">
      <alignment horizontal="center"/>
      <protection/>
    </xf>
    <xf numFmtId="3" fontId="5" fillId="0" borderId="14" xfId="81" applyNumberFormat="1" applyFont="1" applyFill="1" applyBorder="1" applyAlignment="1">
      <alignment horizontal="center"/>
      <protection/>
    </xf>
    <xf numFmtId="3" fontId="5" fillId="0" borderId="22" xfId="81" applyNumberFormat="1" applyFont="1" applyFill="1" applyBorder="1" applyAlignment="1">
      <alignment horizontal="center"/>
      <protection/>
    </xf>
    <xf numFmtId="3" fontId="5" fillId="0" borderId="23" xfId="81" applyNumberFormat="1" applyFont="1" applyFill="1" applyBorder="1" applyAlignment="1">
      <alignment horizontal="center"/>
      <protection/>
    </xf>
    <xf numFmtId="0" fontId="26" fillId="0" borderId="0" xfId="71" applyFont="1" applyBorder="1">
      <alignment/>
      <protection/>
    </xf>
    <xf numFmtId="0" fontId="26" fillId="0" borderId="0" xfId="71" applyFont="1">
      <alignment/>
      <protection/>
    </xf>
    <xf numFmtId="3" fontId="6" fillId="0" borderId="25" xfId="82" applyNumberFormat="1" applyFont="1" applyFill="1" applyBorder="1" applyAlignment="1">
      <alignment horizontal="center"/>
      <protection/>
    </xf>
    <xf numFmtId="3" fontId="6" fillId="0" borderId="0" xfId="82" applyNumberFormat="1" applyFont="1" applyFill="1" applyBorder="1" applyAlignment="1">
      <alignment horizontal="center"/>
      <protection/>
    </xf>
    <xf numFmtId="0" fontId="5" fillId="0" borderId="0" xfId="71" applyFont="1" applyFill="1" applyBorder="1" applyAlignment="1">
      <alignment horizontal="center"/>
      <protection/>
    </xf>
    <xf numFmtId="0" fontId="5" fillId="0" borderId="28" xfId="71" applyFont="1" applyBorder="1" applyAlignment="1">
      <alignment horizontal="center" vertical="center"/>
      <protection/>
    </xf>
    <xf numFmtId="0" fontId="5" fillId="0" borderId="29" xfId="71" applyFont="1" applyBorder="1" applyAlignment="1">
      <alignment horizontal="center" vertical="center"/>
      <protection/>
    </xf>
    <xf numFmtId="0" fontId="6" fillId="0" borderId="0" xfId="82" applyFont="1" applyAlignment="1">
      <alignment horizontal="center"/>
      <protection/>
    </xf>
  </cellXfs>
  <cellStyles count="99">
    <cellStyle name="Normal" xfId="0"/>
    <cellStyle name="_194" xfId="15"/>
    <cellStyle name="_Сб-macro 2020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Currency [0]" xfId="35"/>
    <cellStyle name="Euro" xfId="36"/>
    <cellStyle name="Normal_Form2.1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ззащитный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" xfId="53"/>
    <cellStyle name="Заголовок 1" xfId="54"/>
    <cellStyle name="Заголовок 2" xfId="55"/>
    <cellStyle name="Заголовок 3" xfId="56"/>
    <cellStyle name="Заголовок 4" xfId="57"/>
    <cellStyle name="ЗаголовокСтолбца" xfId="58"/>
    <cellStyle name="Защитный" xfId="59"/>
    <cellStyle name="Значение" xfId="60"/>
    <cellStyle name="Итог" xfId="61"/>
    <cellStyle name="Контрольная ячейка" xfId="62"/>
    <cellStyle name="Мои наименования показателей" xfId="63"/>
    <cellStyle name="Мой заголовок" xfId="64"/>
    <cellStyle name="Мой заголовок листа" xfId="65"/>
    <cellStyle name="Название" xfId="66"/>
    <cellStyle name="Нейтральный" xfId="67"/>
    <cellStyle name="Обычный 10" xfId="68"/>
    <cellStyle name="Обычный 11" xfId="69"/>
    <cellStyle name="Обычный 12" xfId="7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6" xfId="76"/>
    <cellStyle name="Обычный 7" xfId="77"/>
    <cellStyle name="Обычный 8" xfId="78"/>
    <cellStyle name="Обычный 9" xfId="79"/>
    <cellStyle name="Обычный_Апрель Апатит 10" xfId="80"/>
    <cellStyle name="Обычный_Апрель Апатит 11" xfId="81"/>
    <cellStyle name="Обычный_Апрель Апатит 2" xfId="82"/>
    <cellStyle name="Обычный_Апрель Апатит 4" xfId="83"/>
    <cellStyle name="Обычный_Апрель Апатит 6" xfId="84"/>
    <cellStyle name="Обычный_Апрель Апатит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екстовый" xfId="94"/>
    <cellStyle name="Тысячи [0]_3Com" xfId="95"/>
    <cellStyle name="Тысячи_3Com" xfId="96"/>
    <cellStyle name="Comma" xfId="97"/>
    <cellStyle name="Comma [0]" xfId="98"/>
    <cellStyle name="Финансовый 2" xfId="99"/>
    <cellStyle name="Формула" xfId="100"/>
    <cellStyle name="ФормулаВБ" xfId="101"/>
    <cellStyle name="ФормулаНаКонтроль" xfId="102"/>
    <cellStyle name="Хороший" xfId="103"/>
    <cellStyle name="㼿" xfId="104"/>
    <cellStyle name="㼿?" xfId="105"/>
    <cellStyle name="㼿㼿" xfId="106"/>
    <cellStyle name="㼿㼿?" xfId="107"/>
    <cellStyle name="㼿㼿㼿" xfId="108"/>
    <cellStyle name="㼿㼿㼿?" xfId="109"/>
    <cellStyle name="㼿㼿㼿㼿" xfId="110"/>
    <cellStyle name="㼿㼿㼿㼿?" xfId="111"/>
    <cellStyle name="㼿㼿㼿㼿㼿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1">
      <selection activeCell="B75" sqref="B75"/>
    </sheetView>
  </sheetViews>
  <sheetFormatPr defaultColWidth="9.140625" defaultRowHeight="12.75"/>
  <cols>
    <col min="1" max="1" width="9.140625" style="4" customWidth="1"/>
    <col min="2" max="2" width="55.00390625" style="4" customWidth="1"/>
    <col min="3" max="3" width="20.28125" style="4" customWidth="1"/>
    <col min="4" max="4" width="9.140625" style="4" customWidth="1"/>
    <col min="5" max="5" width="12.421875" style="4" bestFit="1" customWidth="1"/>
    <col min="6" max="6" width="14.8515625" style="4" customWidth="1"/>
    <col min="7" max="7" width="9.7109375" style="4" bestFit="1" customWidth="1"/>
    <col min="8" max="16384" width="9.140625" style="4" customWidth="1"/>
  </cols>
  <sheetData>
    <row r="2" spans="1:5" ht="15.75">
      <c r="A2" s="50" t="s">
        <v>26</v>
      </c>
      <c r="B2" s="50"/>
      <c r="C2" s="50"/>
      <c r="D2" s="50"/>
      <c r="E2" s="50"/>
    </row>
    <row r="3" spans="2:4" ht="16.5" thickBot="1">
      <c r="B3" s="5"/>
      <c r="C3" s="6"/>
      <c r="D3" s="6"/>
    </row>
    <row r="4" spans="2:3" ht="12.75" customHeight="1">
      <c r="B4" s="48" t="s">
        <v>8</v>
      </c>
      <c r="C4" s="48" t="s">
        <v>9</v>
      </c>
    </row>
    <row r="5" spans="2:3" ht="16.5" thickBot="1">
      <c r="B5" s="49"/>
      <c r="C5" s="49"/>
    </row>
    <row r="6" spans="2:3" ht="15.75">
      <c r="B6" s="7"/>
      <c r="C6" s="7"/>
    </row>
    <row r="7" spans="2:3" ht="15.75">
      <c r="B7" s="43" t="s">
        <v>21</v>
      </c>
      <c r="C7" s="8"/>
    </row>
    <row r="8" spans="2:3" ht="16.5" thickBot="1">
      <c r="B8" s="43" t="s">
        <v>0</v>
      </c>
      <c r="C8" s="10"/>
    </row>
    <row r="9" spans="2:6" ht="15.75">
      <c r="B9" s="11" t="s">
        <v>1</v>
      </c>
      <c r="C9" s="12">
        <f>C21+C29+C37</f>
        <v>140770424</v>
      </c>
      <c r="F9" s="9"/>
    </row>
    <row r="10" spans="2:7" ht="15.75">
      <c r="B10" s="13" t="s">
        <v>2</v>
      </c>
      <c r="C10" s="14">
        <f>C22+C30+C38</f>
        <v>357327</v>
      </c>
      <c r="G10" s="9"/>
    </row>
    <row r="11" spans="2:6" ht="15.75">
      <c r="B11" s="13" t="s">
        <v>3</v>
      </c>
      <c r="C11" s="14">
        <f>C23+C31+C39+C47</f>
        <v>4376406</v>
      </c>
      <c r="F11" s="9"/>
    </row>
    <row r="12" spans="2:7" ht="15.75">
      <c r="B12" s="13" t="s">
        <v>4</v>
      </c>
      <c r="C12" s="14">
        <f>C24+C32+C40</f>
        <v>1499756</v>
      </c>
      <c r="G12" s="9"/>
    </row>
    <row r="13" spans="2:3" ht="15.75">
      <c r="B13" s="13" t="s">
        <v>11</v>
      </c>
      <c r="C13" s="14">
        <f>C25</f>
        <v>2699774</v>
      </c>
    </row>
    <row r="14" spans="2:6" ht="15.75">
      <c r="B14" s="13" t="s">
        <v>5</v>
      </c>
      <c r="C14" s="15">
        <f>C41</f>
        <v>586548</v>
      </c>
      <c r="F14" s="9"/>
    </row>
    <row r="15" spans="2:6" ht="15.75">
      <c r="B15" s="13" t="s">
        <v>6</v>
      </c>
      <c r="C15" s="15">
        <f>C42+C48</f>
        <v>2665632</v>
      </c>
      <c r="E15" s="9"/>
      <c r="F15" s="9"/>
    </row>
    <row r="16" spans="2:3" ht="16.5" thickBot="1">
      <c r="B16" s="16" t="s">
        <v>12</v>
      </c>
      <c r="C16" s="15">
        <f>C43</f>
        <v>953355</v>
      </c>
    </row>
    <row r="17" spans="2:6" ht="16.5" thickBot="1">
      <c r="B17" s="1" t="s">
        <v>10</v>
      </c>
      <c r="C17" s="17">
        <f>SUM(C9:C16)</f>
        <v>153909222</v>
      </c>
      <c r="F17" s="9"/>
    </row>
    <row r="18" spans="2:6" ht="15.75">
      <c r="B18" s="8"/>
      <c r="C18" s="10"/>
      <c r="F18" s="9"/>
    </row>
    <row r="19" spans="2:3" ht="15.75">
      <c r="B19" s="43" t="s">
        <v>7</v>
      </c>
      <c r="C19" s="8"/>
    </row>
    <row r="20" ht="16.5" thickBot="1">
      <c r="B20" s="43" t="s">
        <v>33</v>
      </c>
    </row>
    <row r="21" spans="2:3" ht="15.75">
      <c r="B21" s="11" t="s">
        <v>1</v>
      </c>
      <c r="C21" s="22">
        <v>139264429</v>
      </c>
    </row>
    <row r="22" spans="2:3" ht="15.75">
      <c r="B22" s="13" t="s">
        <v>2</v>
      </c>
      <c r="C22" s="23">
        <v>61586</v>
      </c>
    </row>
    <row r="23" spans="2:3" ht="15.75">
      <c r="B23" s="13" t="s">
        <v>3</v>
      </c>
      <c r="C23" s="23">
        <v>115762</v>
      </c>
    </row>
    <row r="24" spans="2:3" ht="15.75">
      <c r="B24" s="13" t="s">
        <v>4</v>
      </c>
      <c r="C24" s="23">
        <v>0</v>
      </c>
    </row>
    <row r="25" spans="2:3" ht="16.5" thickBot="1">
      <c r="B25" s="13" t="s">
        <v>13</v>
      </c>
      <c r="C25" s="23">
        <v>2699774</v>
      </c>
    </row>
    <row r="26" spans="2:6" ht="16.5" thickBot="1">
      <c r="B26" s="1" t="s">
        <v>10</v>
      </c>
      <c r="C26" s="17">
        <f>SUM(C21:C25)</f>
        <v>142141551</v>
      </c>
      <c r="F26" s="18"/>
    </row>
    <row r="28" ht="16.5" thickBot="1">
      <c r="B28" s="43" t="s">
        <v>31</v>
      </c>
    </row>
    <row r="29" spans="2:5" ht="15.75">
      <c r="B29" s="11" t="s">
        <v>1</v>
      </c>
      <c r="C29" s="25">
        <v>1386631</v>
      </c>
      <c r="E29" s="9"/>
    </row>
    <row r="30" spans="2:6" ht="15.75">
      <c r="B30" s="13" t="s">
        <v>2</v>
      </c>
      <c r="C30" s="26">
        <v>295741</v>
      </c>
      <c r="F30" s="18"/>
    </row>
    <row r="31" spans="2:3" ht="15.75">
      <c r="B31" s="13" t="s">
        <v>3</v>
      </c>
      <c r="C31" s="26">
        <v>2111315</v>
      </c>
    </row>
    <row r="32" spans="2:5" ht="15.75">
      <c r="B32" s="13" t="s">
        <v>4</v>
      </c>
      <c r="C32" s="26">
        <f>165618+34878</f>
        <v>200496</v>
      </c>
      <c r="E32" s="9"/>
    </row>
    <row r="33" spans="2:6" ht="16.5" thickBot="1">
      <c r="B33" s="16" t="s">
        <v>14</v>
      </c>
      <c r="C33" s="19">
        <v>0</v>
      </c>
      <c r="F33" s="9"/>
    </row>
    <row r="34" spans="2:6" ht="16.5" thickBot="1">
      <c r="B34" s="1" t="s">
        <v>10</v>
      </c>
      <c r="C34" s="17">
        <f>SUM(C29:C33)</f>
        <v>3994183</v>
      </c>
      <c r="E34" s="9"/>
      <c r="F34" s="9"/>
    </row>
    <row r="36" ht="16.5" thickBot="1">
      <c r="B36" s="43" t="s">
        <v>15</v>
      </c>
    </row>
    <row r="37" spans="2:3" ht="15.75">
      <c r="B37" s="11" t="s">
        <v>16</v>
      </c>
      <c r="C37" s="27">
        <v>119364</v>
      </c>
    </row>
    <row r="38" spans="2:3" ht="15.75">
      <c r="B38" s="13" t="s">
        <v>2</v>
      </c>
      <c r="C38" s="28">
        <v>0</v>
      </c>
    </row>
    <row r="39" spans="2:3" ht="15.75" customHeight="1">
      <c r="B39" s="13" t="s">
        <v>3</v>
      </c>
      <c r="C39" s="28">
        <v>2124237</v>
      </c>
    </row>
    <row r="40" spans="2:3" ht="15.75">
      <c r="B40" s="13" t="s">
        <v>4</v>
      </c>
      <c r="C40" s="28">
        <v>1299260</v>
      </c>
    </row>
    <row r="41" spans="2:7" ht="15.75">
      <c r="B41" s="13" t="s">
        <v>5</v>
      </c>
      <c r="C41" s="28">
        <v>586548</v>
      </c>
      <c r="G41" s="9"/>
    </row>
    <row r="42" spans="2:7" ht="15.75">
      <c r="B42" s="13" t="s">
        <v>6</v>
      </c>
      <c r="C42" s="28">
        <v>2665116</v>
      </c>
      <c r="E42" s="20"/>
      <c r="F42" s="20"/>
      <c r="G42" s="20"/>
    </row>
    <row r="43" spans="2:7" ht="16.5" thickBot="1">
      <c r="B43" s="29" t="s">
        <v>12</v>
      </c>
      <c r="C43" s="30">
        <v>953355</v>
      </c>
      <c r="E43" s="20"/>
      <c r="F43" s="24"/>
      <c r="G43" s="20"/>
    </row>
    <row r="44" spans="2:6" ht="16.5" thickBot="1">
      <c r="B44" s="1" t="s">
        <v>10</v>
      </c>
      <c r="C44" s="17">
        <f>SUM(C37:C43)</f>
        <v>7747880</v>
      </c>
      <c r="F44" s="9"/>
    </row>
    <row r="45" spans="2:6" ht="15.75">
      <c r="B45" s="2"/>
      <c r="C45" s="3"/>
      <c r="F45" s="9"/>
    </row>
    <row r="46" spans="2:6" ht="16.5" thickBot="1">
      <c r="B46" s="43" t="s">
        <v>17</v>
      </c>
      <c r="F46" s="9"/>
    </row>
    <row r="47" spans="2:6" ht="15.75">
      <c r="B47" s="11" t="s">
        <v>3</v>
      </c>
      <c r="C47" s="12">
        <v>25092</v>
      </c>
      <c r="F47" s="9"/>
    </row>
    <row r="48" spans="2:6" ht="16.5" thickBot="1">
      <c r="B48" s="13" t="s">
        <v>6</v>
      </c>
      <c r="C48" s="14">
        <v>516</v>
      </c>
      <c r="F48" s="9"/>
    </row>
    <row r="49" spans="2:6" ht="16.5" thickBot="1">
      <c r="B49" s="1" t="s">
        <v>10</v>
      </c>
      <c r="C49" s="17">
        <f>SUM(C47:C48)</f>
        <v>25608</v>
      </c>
      <c r="F49" s="9"/>
    </row>
    <row r="50" ht="15.75">
      <c r="C50" s="9"/>
    </row>
    <row r="51" spans="2:3" ht="16.5" thickBot="1">
      <c r="B51" s="44" t="s">
        <v>18</v>
      </c>
      <c r="C51" s="21"/>
    </row>
    <row r="52" spans="2:3" ht="15.75">
      <c r="B52" s="11" t="s">
        <v>1</v>
      </c>
      <c r="C52" s="12">
        <v>197913</v>
      </c>
    </row>
    <row r="53" spans="2:3" ht="15.75">
      <c r="B53" s="13" t="s">
        <v>2</v>
      </c>
      <c r="C53" s="14">
        <v>92</v>
      </c>
    </row>
    <row r="54" spans="2:3" ht="15.75">
      <c r="B54" s="13" t="s">
        <v>3</v>
      </c>
      <c r="C54" s="14">
        <v>174</v>
      </c>
    </row>
    <row r="55" spans="2:3" ht="16.5" thickBot="1">
      <c r="B55" s="13" t="s">
        <v>19</v>
      </c>
      <c r="C55" s="14">
        <v>3718</v>
      </c>
    </row>
    <row r="56" spans="2:3" ht="16.5" thickBot="1">
      <c r="B56" s="1" t="s">
        <v>20</v>
      </c>
      <c r="C56" s="17">
        <f>SUM(C52:C55)</f>
        <v>201897</v>
      </c>
    </row>
    <row r="58" spans="1:4" ht="15.75" customHeight="1">
      <c r="A58" s="4" t="s">
        <v>27</v>
      </c>
      <c r="D58" s="4" t="s">
        <v>29</v>
      </c>
    </row>
    <row r="59" ht="15.75" customHeight="1"/>
    <row r="60" spans="1:4" ht="15.75" customHeight="1">
      <c r="A60" s="4" t="s">
        <v>28</v>
      </c>
      <c r="D60" s="4" t="s">
        <v>30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</sheetData>
  <sheetProtection/>
  <mergeCells count="3">
    <mergeCell ref="B4:B5"/>
    <mergeCell ref="C4:C5"/>
    <mergeCell ref="A2:E2"/>
  </mergeCells>
  <printOptions/>
  <pageMargins left="0.5511811023622047" right="0.1968503937007874" top="0.2362204724409449" bottom="0.1968503937007874" header="0.1968503937007874" footer="0.2362204724409449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38">
      <selection activeCell="B62" sqref="B62:B63"/>
    </sheetView>
  </sheetViews>
  <sheetFormatPr defaultColWidth="9.140625" defaultRowHeight="12.75"/>
  <cols>
    <col min="1" max="1" width="9.140625" style="4" customWidth="1"/>
    <col min="2" max="2" width="55.00390625" style="4" customWidth="1"/>
    <col min="3" max="3" width="20.28125" style="4" customWidth="1"/>
    <col min="4" max="4" width="9.140625" style="4" customWidth="1"/>
    <col min="5" max="5" width="12.421875" style="4" bestFit="1" customWidth="1"/>
    <col min="6" max="6" width="14.8515625" style="4" customWidth="1"/>
    <col min="7" max="7" width="12.421875" style="4" bestFit="1" customWidth="1"/>
    <col min="8" max="16384" width="9.140625" style="4" customWidth="1"/>
  </cols>
  <sheetData>
    <row r="2" spans="1:5" ht="15.75">
      <c r="A2" s="50" t="s">
        <v>26</v>
      </c>
      <c r="B2" s="50"/>
      <c r="C2" s="50"/>
      <c r="D2" s="50"/>
      <c r="E2" s="50"/>
    </row>
    <row r="3" spans="2:4" ht="16.5" thickBot="1">
      <c r="B3" s="5"/>
      <c r="C3" s="6"/>
      <c r="D3" s="6"/>
    </row>
    <row r="4" spans="2:3" ht="12.75" customHeight="1">
      <c r="B4" s="48" t="s">
        <v>8</v>
      </c>
      <c r="C4" s="48" t="s">
        <v>9</v>
      </c>
    </row>
    <row r="5" spans="2:3" ht="16.5" thickBot="1">
      <c r="B5" s="49"/>
      <c r="C5" s="49"/>
    </row>
    <row r="6" spans="2:3" ht="15.75">
      <c r="B6" s="43" t="s">
        <v>40</v>
      </c>
      <c r="C6" s="8"/>
    </row>
    <row r="7" spans="2:3" ht="16.5" thickBot="1">
      <c r="B7" s="43" t="s">
        <v>0</v>
      </c>
      <c r="C7" s="10"/>
    </row>
    <row r="8" spans="2:6" ht="15.75">
      <c r="B8" s="11" t="s">
        <v>1</v>
      </c>
      <c r="C8" s="12">
        <f>C19+C26+C33+C46</f>
        <v>138251020</v>
      </c>
      <c r="F8" s="9"/>
    </row>
    <row r="9" spans="2:7" ht="15.75">
      <c r="B9" s="13" t="s">
        <v>2</v>
      </c>
      <c r="C9" s="14">
        <f>C20+C27+C34</f>
        <v>735103</v>
      </c>
      <c r="G9" s="9"/>
    </row>
    <row r="10" spans="2:6" ht="15.75">
      <c r="B10" s="13" t="s">
        <v>3</v>
      </c>
      <c r="C10" s="14">
        <f>C21+C28+C35+C42</f>
        <v>2895641</v>
      </c>
      <c r="F10" s="9"/>
    </row>
    <row r="11" spans="2:7" ht="15.75">
      <c r="B11" s="13" t="s">
        <v>4</v>
      </c>
      <c r="C11" s="14">
        <f>C22+C29+C36</f>
        <v>1280303</v>
      </c>
      <c r="G11" s="9"/>
    </row>
    <row r="12" spans="2:3" ht="15.75">
      <c r="B12" s="13" t="s">
        <v>11</v>
      </c>
      <c r="C12" s="14">
        <f>C23</f>
        <v>2042028</v>
      </c>
    </row>
    <row r="13" spans="2:6" ht="15.75">
      <c r="B13" s="13" t="s">
        <v>5</v>
      </c>
      <c r="C13" s="15">
        <f>C37</f>
        <v>604488</v>
      </c>
      <c r="F13" s="9"/>
    </row>
    <row r="14" spans="2:6" ht="15.75">
      <c r="B14" s="13" t="s">
        <v>6</v>
      </c>
      <c r="C14" s="15">
        <f>C38+C43</f>
        <v>2689805</v>
      </c>
      <c r="E14" s="9"/>
      <c r="F14" s="9"/>
    </row>
    <row r="15" spans="2:6" ht="16.5" thickBot="1">
      <c r="B15" s="16" t="s">
        <v>12</v>
      </c>
      <c r="C15" s="15">
        <f>C39</f>
        <v>843887</v>
      </c>
      <c r="F15" s="9"/>
    </row>
    <row r="16" spans="2:7" ht="16.5" thickBot="1">
      <c r="B16" s="1" t="s">
        <v>10</v>
      </c>
      <c r="C16" s="17">
        <f>SUM(C8:C15)</f>
        <v>149342275</v>
      </c>
      <c r="E16" s="9"/>
      <c r="F16" s="9"/>
      <c r="G16" s="9"/>
    </row>
    <row r="17" spans="2:6" ht="15.75">
      <c r="B17" s="43" t="s">
        <v>7</v>
      </c>
      <c r="C17" s="8"/>
      <c r="F17" s="9"/>
    </row>
    <row r="18" ht="16.5" thickBot="1">
      <c r="B18" s="43" t="s">
        <v>24</v>
      </c>
    </row>
    <row r="19" spans="2:6" ht="15.75">
      <c r="B19" s="11" t="s">
        <v>1</v>
      </c>
      <c r="C19" s="38">
        <v>136341305</v>
      </c>
      <c r="F19" s="9"/>
    </row>
    <row r="20" spans="2:6" ht="15.75">
      <c r="B20" s="13" t="s">
        <v>2</v>
      </c>
      <c r="C20" s="39">
        <v>534320</v>
      </c>
      <c r="F20" s="9"/>
    </row>
    <row r="21" spans="2:3" ht="15.75">
      <c r="B21" s="13" t="s">
        <v>3</v>
      </c>
      <c r="C21" s="39">
        <v>56553</v>
      </c>
    </row>
    <row r="22" spans="2:3" ht="15.75">
      <c r="B22" s="13" t="s">
        <v>4</v>
      </c>
      <c r="C22" s="39">
        <v>0</v>
      </c>
    </row>
    <row r="23" spans="2:3" ht="16.5" thickBot="1">
      <c r="B23" s="13" t="s">
        <v>13</v>
      </c>
      <c r="C23" s="39">
        <v>2042028</v>
      </c>
    </row>
    <row r="24" spans="2:6" ht="16.5" thickBot="1">
      <c r="B24" s="1" t="s">
        <v>10</v>
      </c>
      <c r="C24" s="17">
        <f>SUM(C19:C23)</f>
        <v>138974206</v>
      </c>
      <c r="F24" s="18"/>
    </row>
    <row r="25" ht="16.5" thickBot="1">
      <c r="B25" s="43" t="s">
        <v>32</v>
      </c>
    </row>
    <row r="26" spans="2:6" ht="15.75">
      <c r="B26" s="11" t="s">
        <v>1</v>
      </c>
      <c r="C26" s="38">
        <v>1506597</v>
      </c>
      <c r="E26" s="9"/>
      <c r="F26" s="9"/>
    </row>
    <row r="27" spans="2:6" ht="15.75">
      <c r="B27" s="13" t="s">
        <v>2</v>
      </c>
      <c r="C27" s="39">
        <v>200783</v>
      </c>
      <c r="F27" s="18"/>
    </row>
    <row r="28" spans="2:3" ht="15.75">
      <c r="B28" s="13" t="s">
        <v>3</v>
      </c>
      <c r="C28" s="39">
        <v>1237054</v>
      </c>
    </row>
    <row r="29" spans="2:5" ht="15.75">
      <c r="B29" s="13" t="s">
        <v>4</v>
      </c>
      <c r="C29" s="39">
        <f>158456+39386</f>
        <v>197842</v>
      </c>
      <c r="E29" s="9"/>
    </row>
    <row r="30" spans="2:6" ht="16.5" thickBot="1">
      <c r="B30" s="16" t="s">
        <v>14</v>
      </c>
      <c r="C30" s="19">
        <v>0</v>
      </c>
      <c r="F30" s="9"/>
    </row>
    <row r="31" spans="2:6" ht="16.5" thickBot="1">
      <c r="B31" s="1" t="s">
        <v>10</v>
      </c>
      <c r="C31" s="17">
        <f>SUM(C26:C30)</f>
        <v>3142276</v>
      </c>
      <c r="E31" s="9"/>
      <c r="F31" s="9"/>
    </row>
    <row r="32" ht="16.5" thickBot="1">
      <c r="B32" s="43" t="s">
        <v>15</v>
      </c>
    </row>
    <row r="33" spans="2:3" ht="15.75">
      <c r="B33" s="11" t="s">
        <v>16</v>
      </c>
      <c r="C33" s="40">
        <v>70494</v>
      </c>
    </row>
    <row r="34" spans="2:3" ht="15.75">
      <c r="B34" s="13" t="s">
        <v>2</v>
      </c>
      <c r="C34" s="41">
        <v>0</v>
      </c>
    </row>
    <row r="35" spans="2:3" ht="15.75">
      <c r="B35" s="13" t="s">
        <v>3</v>
      </c>
      <c r="C35" s="41">
        <v>1595449</v>
      </c>
    </row>
    <row r="36" spans="2:3" ht="15.75">
      <c r="B36" s="13" t="s">
        <v>4</v>
      </c>
      <c r="C36" s="41">
        <v>1082461</v>
      </c>
    </row>
    <row r="37" spans="2:7" ht="15.75">
      <c r="B37" s="13" t="s">
        <v>5</v>
      </c>
      <c r="C37" s="41">
        <v>604488</v>
      </c>
      <c r="G37" s="9"/>
    </row>
    <row r="38" spans="2:7" ht="15.75">
      <c r="B38" s="13" t="s">
        <v>6</v>
      </c>
      <c r="C38" s="41">
        <v>2685825</v>
      </c>
      <c r="E38" s="20"/>
      <c r="F38" s="20"/>
      <c r="G38" s="20"/>
    </row>
    <row r="39" spans="2:7" ht="16.5" thickBot="1">
      <c r="B39" s="29" t="s">
        <v>12</v>
      </c>
      <c r="C39" s="42">
        <v>843887</v>
      </c>
      <c r="E39" s="20"/>
      <c r="F39" s="24"/>
      <c r="G39" s="20"/>
    </row>
    <row r="40" spans="2:6" ht="16.5" thickBot="1">
      <c r="B40" s="1" t="s">
        <v>10</v>
      </c>
      <c r="C40" s="17">
        <f>SUM(C33:C39)</f>
        <v>6882604</v>
      </c>
      <c r="F40" s="9"/>
    </row>
    <row r="41" spans="2:6" ht="16.5" thickBot="1">
      <c r="B41" s="43" t="s">
        <v>17</v>
      </c>
      <c r="F41" s="9"/>
    </row>
    <row r="42" spans="2:6" ht="15.75">
      <c r="B42" s="11" t="s">
        <v>3</v>
      </c>
      <c r="C42" s="37">
        <v>6585</v>
      </c>
      <c r="F42" s="9"/>
    </row>
    <row r="43" spans="2:6" ht="16.5" thickBot="1">
      <c r="B43" s="13" t="s">
        <v>6</v>
      </c>
      <c r="C43" s="36">
        <v>3980</v>
      </c>
      <c r="F43" s="9"/>
    </row>
    <row r="44" spans="2:6" ht="16.5" thickBot="1">
      <c r="B44" s="1" t="s">
        <v>10</v>
      </c>
      <c r="C44" s="45">
        <f>SUM(C42:C43)</f>
        <v>10565</v>
      </c>
      <c r="F44" s="9"/>
    </row>
    <row r="45" spans="2:6" ht="16.5" thickBot="1">
      <c r="B45" s="43" t="s">
        <v>35</v>
      </c>
      <c r="C45" s="20"/>
      <c r="F45" s="9"/>
    </row>
    <row r="46" spans="2:6" ht="16.5" thickBot="1">
      <c r="B46" s="11" t="s">
        <v>1</v>
      </c>
      <c r="C46" s="37">
        <v>332624.00000000105</v>
      </c>
      <c r="F46" s="9"/>
    </row>
    <row r="47" spans="2:3" ht="16.5" thickBot="1">
      <c r="B47" s="1" t="s">
        <v>10</v>
      </c>
      <c r="C47" s="45">
        <f>SUM(C46:C46)</f>
        <v>332624.00000000105</v>
      </c>
    </row>
    <row r="48" spans="2:3" ht="15.75">
      <c r="B48" s="2"/>
      <c r="C48" s="46"/>
    </row>
    <row r="49" spans="2:3" ht="16.5" thickBot="1">
      <c r="B49" s="44" t="s">
        <v>18</v>
      </c>
      <c r="C49" s="47"/>
    </row>
    <row r="50" spans="2:3" ht="15.75">
      <c r="B50" s="11" t="s">
        <v>1</v>
      </c>
      <c r="C50" s="37">
        <v>191705</v>
      </c>
    </row>
    <row r="51" spans="2:3" ht="15.75">
      <c r="B51" s="13" t="s">
        <v>2</v>
      </c>
      <c r="C51" s="36">
        <v>852</v>
      </c>
    </row>
    <row r="52" spans="2:3" ht="15.75">
      <c r="B52" s="13" t="s">
        <v>3</v>
      </c>
      <c r="C52" s="36">
        <v>90</v>
      </c>
    </row>
    <row r="53" spans="2:3" ht="16.5" thickBot="1">
      <c r="B53" s="13" t="s">
        <v>19</v>
      </c>
      <c r="C53" s="36">
        <v>2844</v>
      </c>
    </row>
    <row r="54" spans="2:3" ht="16.5" thickBot="1">
      <c r="B54" s="1" t="s">
        <v>20</v>
      </c>
      <c r="C54" s="17">
        <f>SUM(C50:C53)</f>
        <v>195491</v>
      </c>
    </row>
    <row r="55" spans="2:3" ht="15.75">
      <c r="B55" s="2"/>
      <c r="C55" s="3"/>
    </row>
    <row r="56" ht="15.75" customHeight="1"/>
    <row r="57" spans="1:4" ht="15.75" customHeight="1">
      <c r="A57" s="4" t="s">
        <v>27</v>
      </c>
      <c r="D57" s="4" t="s">
        <v>29</v>
      </c>
    </row>
    <row r="58" ht="15.75" customHeight="1"/>
    <row r="59" spans="1:4" ht="15.75" customHeight="1">
      <c r="A59" s="4" t="s">
        <v>28</v>
      </c>
      <c r="D59" s="4" t="s">
        <v>30</v>
      </c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</sheetData>
  <sheetProtection/>
  <mergeCells count="3">
    <mergeCell ref="A2:E2"/>
    <mergeCell ref="B4:B5"/>
    <mergeCell ref="C4:C5"/>
  </mergeCells>
  <printOptions/>
  <pageMargins left="0.65" right="0.2755905511811024" top="0.2362204724409449" bottom="0.1968503937007874" header="0.15748031496062992" footer="0.196850393700787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38">
      <selection activeCell="B61" sqref="B61"/>
    </sheetView>
  </sheetViews>
  <sheetFormatPr defaultColWidth="9.140625" defaultRowHeight="12.75"/>
  <cols>
    <col min="1" max="1" width="9.140625" style="4" customWidth="1"/>
    <col min="2" max="2" width="55.00390625" style="4" customWidth="1"/>
    <col min="3" max="3" width="20.28125" style="4" customWidth="1"/>
    <col min="4" max="4" width="9.140625" style="4" customWidth="1"/>
    <col min="5" max="5" width="12.421875" style="4" bestFit="1" customWidth="1"/>
    <col min="6" max="6" width="14.8515625" style="4" customWidth="1"/>
    <col min="7" max="7" width="12.421875" style="4" bestFit="1" customWidth="1"/>
    <col min="8" max="16384" width="9.140625" style="4" customWidth="1"/>
  </cols>
  <sheetData>
    <row r="2" spans="1:5" ht="15.75">
      <c r="A2" s="50" t="s">
        <v>26</v>
      </c>
      <c r="B2" s="50"/>
      <c r="C2" s="50"/>
      <c r="D2" s="50"/>
      <c r="E2" s="50"/>
    </row>
    <row r="3" spans="2:4" ht="16.5" thickBot="1">
      <c r="B3" s="5"/>
      <c r="C3" s="6"/>
      <c r="D3" s="6"/>
    </row>
    <row r="4" spans="2:3" ht="12.75" customHeight="1">
      <c r="B4" s="48" t="s">
        <v>8</v>
      </c>
      <c r="C4" s="48" t="s">
        <v>9</v>
      </c>
    </row>
    <row r="5" spans="2:3" ht="16.5" thickBot="1">
      <c r="B5" s="49"/>
      <c r="C5" s="49"/>
    </row>
    <row r="6" spans="2:3" ht="15.75">
      <c r="B6" s="43" t="s">
        <v>41</v>
      </c>
      <c r="C6" s="8"/>
    </row>
    <row r="7" spans="2:3" ht="16.5" thickBot="1">
      <c r="B7" s="43" t="s">
        <v>0</v>
      </c>
      <c r="C7" s="10"/>
    </row>
    <row r="8" spans="2:6" ht="15.75">
      <c r="B8" s="11" t="s">
        <v>1</v>
      </c>
      <c r="C8" s="12">
        <f>C19+C26+C33+C46</f>
        <v>136763729</v>
      </c>
      <c r="F8" s="9"/>
    </row>
    <row r="9" spans="2:7" ht="15.75">
      <c r="B9" s="13" t="s">
        <v>2</v>
      </c>
      <c r="C9" s="14">
        <f>C20+C27+C34</f>
        <v>550778</v>
      </c>
      <c r="G9" s="9"/>
    </row>
    <row r="10" spans="2:6" ht="15.75">
      <c r="B10" s="13" t="s">
        <v>3</v>
      </c>
      <c r="C10" s="14">
        <f>C21+C28+C35+C42</f>
        <v>3991204</v>
      </c>
      <c r="F10" s="9"/>
    </row>
    <row r="11" spans="2:7" ht="15.75">
      <c r="B11" s="13" t="s">
        <v>4</v>
      </c>
      <c r="C11" s="14">
        <f>C22+C29+C36</f>
        <v>1428557</v>
      </c>
      <c r="G11" s="9"/>
    </row>
    <row r="12" spans="2:3" ht="15.75">
      <c r="B12" s="13" t="s">
        <v>11</v>
      </c>
      <c r="C12" s="14">
        <f>C23</f>
        <v>2265300</v>
      </c>
    </row>
    <row r="13" spans="2:6" ht="15.75">
      <c r="B13" s="13" t="s">
        <v>5</v>
      </c>
      <c r="C13" s="15">
        <f>C37</f>
        <v>558069</v>
      </c>
      <c r="F13" s="9"/>
    </row>
    <row r="14" spans="2:6" ht="15.75">
      <c r="B14" s="13" t="s">
        <v>6</v>
      </c>
      <c r="C14" s="15">
        <f>C38+C43</f>
        <v>2553512</v>
      </c>
      <c r="E14" s="9"/>
      <c r="F14" s="9"/>
    </row>
    <row r="15" spans="2:6" ht="16.5" thickBot="1">
      <c r="B15" s="16" t="s">
        <v>12</v>
      </c>
      <c r="C15" s="15">
        <f>C39</f>
        <v>901526</v>
      </c>
      <c r="F15" s="9"/>
    </row>
    <row r="16" spans="2:7" ht="16.5" thickBot="1">
      <c r="B16" s="1" t="s">
        <v>10</v>
      </c>
      <c r="C16" s="17">
        <f>SUM(C8:C15)</f>
        <v>149012675</v>
      </c>
      <c r="E16" s="9"/>
      <c r="F16" s="9"/>
      <c r="G16" s="9"/>
    </row>
    <row r="17" spans="2:6" ht="15.75">
      <c r="B17" s="43" t="s">
        <v>7</v>
      </c>
      <c r="C17" s="8"/>
      <c r="F17" s="9"/>
    </row>
    <row r="18" ht="16.5" thickBot="1">
      <c r="B18" s="43" t="s">
        <v>24</v>
      </c>
    </row>
    <row r="19" spans="2:6" ht="15.75">
      <c r="B19" s="11" t="s">
        <v>1</v>
      </c>
      <c r="C19" s="38">
        <v>135005856</v>
      </c>
      <c r="F19" s="9"/>
    </row>
    <row r="20" spans="2:6" ht="15.75">
      <c r="B20" s="13" t="s">
        <v>2</v>
      </c>
      <c r="C20" s="39">
        <v>297640</v>
      </c>
      <c r="F20" s="9"/>
    </row>
    <row r="21" spans="2:3" ht="15.75">
      <c r="B21" s="13" t="s">
        <v>3</v>
      </c>
      <c r="C21" s="39">
        <v>65555</v>
      </c>
    </row>
    <row r="22" spans="2:3" ht="15.75">
      <c r="B22" s="13" t="s">
        <v>4</v>
      </c>
      <c r="C22" s="39">
        <v>0</v>
      </c>
    </row>
    <row r="23" spans="2:3" ht="16.5" thickBot="1">
      <c r="B23" s="13" t="s">
        <v>13</v>
      </c>
      <c r="C23" s="39">
        <v>2265300</v>
      </c>
    </row>
    <row r="24" spans="2:6" ht="16.5" thickBot="1">
      <c r="B24" s="1" t="s">
        <v>10</v>
      </c>
      <c r="C24" s="17">
        <f>SUM(C19:C23)</f>
        <v>137634351</v>
      </c>
      <c r="F24" s="18"/>
    </row>
    <row r="25" ht="16.5" thickBot="1">
      <c r="B25" s="43" t="s">
        <v>32</v>
      </c>
    </row>
    <row r="26" spans="2:6" ht="15.75">
      <c r="B26" s="11" t="s">
        <v>1</v>
      </c>
      <c r="C26" s="38">
        <v>1293233</v>
      </c>
      <c r="E26" s="9"/>
      <c r="F26" s="9"/>
    </row>
    <row r="27" spans="2:6" ht="15.75">
      <c r="B27" s="13" t="s">
        <v>2</v>
      </c>
      <c r="C27" s="39">
        <v>253138</v>
      </c>
      <c r="F27" s="18"/>
    </row>
    <row r="28" spans="2:3" ht="15.75">
      <c r="B28" s="13" t="s">
        <v>3</v>
      </c>
      <c r="C28" s="39">
        <v>1912457</v>
      </c>
    </row>
    <row r="29" spans="2:5" ht="15.75">
      <c r="B29" s="13" t="s">
        <v>4</v>
      </c>
      <c r="C29" s="39">
        <f>157473+29940</f>
        <v>187413</v>
      </c>
      <c r="E29" s="9"/>
    </row>
    <row r="30" spans="2:6" ht="16.5" thickBot="1">
      <c r="B30" s="16" t="s">
        <v>14</v>
      </c>
      <c r="C30" s="19">
        <v>0</v>
      </c>
      <c r="F30" s="9"/>
    </row>
    <row r="31" spans="2:6" ht="16.5" thickBot="1">
      <c r="B31" s="1" t="s">
        <v>10</v>
      </c>
      <c r="C31" s="17">
        <f>SUM(C26:C30)</f>
        <v>3646241</v>
      </c>
      <c r="E31" s="9"/>
      <c r="F31" s="9"/>
    </row>
    <row r="32" ht="16.5" thickBot="1">
      <c r="B32" s="43" t="s">
        <v>15</v>
      </c>
    </row>
    <row r="33" spans="2:3" ht="15.75">
      <c r="B33" s="11" t="s">
        <v>16</v>
      </c>
      <c r="C33" s="40">
        <v>99480</v>
      </c>
    </row>
    <row r="34" spans="2:3" ht="15.75">
      <c r="B34" s="13" t="s">
        <v>2</v>
      </c>
      <c r="C34" s="41">
        <v>0</v>
      </c>
    </row>
    <row r="35" spans="2:3" ht="15.75">
      <c r="B35" s="13" t="s">
        <v>3</v>
      </c>
      <c r="C35" s="41">
        <v>2007302</v>
      </c>
    </row>
    <row r="36" spans="2:3" ht="15.75">
      <c r="B36" s="13" t="s">
        <v>4</v>
      </c>
      <c r="C36" s="41">
        <v>1241144</v>
      </c>
    </row>
    <row r="37" spans="2:7" ht="15.75">
      <c r="B37" s="13" t="s">
        <v>5</v>
      </c>
      <c r="C37" s="41">
        <v>558069</v>
      </c>
      <c r="G37" s="9"/>
    </row>
    <row r="38" spans="2:7" ht="15.75">
      <c r="B38" s="13" t="s">
        <v>6</v>
      </c>
      <c r="C38" s="41">
        <v>2547089</v>
      </c>
      <c r="E38" s="20"/>
      <c r="F38" s="20"/>
      <c r="G38" s="20"/>
    </row>
    <row r="39" spans="2:7" ht="16.5" thickBot="1">
      <c r="B39" s="29" t="s">
        <v>12</v>
      </c>
      <c r="C39" s="42">
        <v>901526</v>
      </c>
      <c r="E39" s="20"/>
      <c r="F39" s="24"/>
      <c r="G39" s="20"/>
    </row>
    <row r="40" spans="2:6" ht="16.5" thickBot="1">
      <c r="B40" s="1" t="s">
        <v>10</v>
      </c>
      <c r="C40" s="17">
        <f>SUM(C33:C39)</f>
        <v>7354610</v>
      </c>
      <c r="F40" s="9"/>
    </row>
    <row r="41" spans="2:6" ht="16.5" thickBot="1">
      <c r="B41" s="43" t="s">
        <v>17</v>
      </c>
      <c r="F41" s="9"/>
    </row>
    <row r="42" spans="2:6" ht="15.75">
      <c r="B42" s="11" t="s">
        <v>3</v>
      </c>
      <c r="C42" s="37">
        <v>5890</v>
      </c>
      <c r="F42" s="9"/>
    </row>
    <row r="43" spans="2:6" ht="16.5" thickBot="1">
      <c r="B43" s="13" t="s">
        <v>6</v>
      </c>
      <c r="C43" s="36">
        <v>6423</v>
      </c>
      <c r="F43" s="9"/>
    </row>
    <row r="44" spans="2:6" ht="16.5" thickBot="1">
      <c r="B44" s="1" t="s">
        <v>10</v>
      </c>
      <c r="C44" s="45">
        <f>SUM(C42:C43)</f>
        <v>12313</v>
      </c>
      <c r="F44" s="9"/>
    </row>
    <row r="45" spans="2:6" ht="16.5" thickBot="1">
      <c r="B45" s="43" t="s">
        <v>35</v>
      </c>
      <c r="C45" s="20"/>
      <c r="F45" s="9"/>
    </row>
    <row r="46" spans="2:6" ht="16.5" thickBot="1">
      <c r="B46" s="11" t="s">
        <v>1</v>
      </c>
      <c r="C46" s="37">
        <v>365159.99999999965</v>
      </c>
      <c r="F46" s="9"/>
    </row>
    <row r="47" spans="2:3" ht="16.5" thickBot="1">
      <c r="B47" s="1" t="s">
        <v>10</v>
      </c>
      <c r="C47" s="45">
        <f>SUM(C46:C46)</f>
        <v>365159.99999999965</v>
      </c>
    </row>
    <row r="48" spans="2:3" ht="15.75">
      <c r="B48" s="2"/>
      <c r="C48" s="46"/>
    </row>
    <row r="49" spans="2:3" ht="16.5" thickBot="1">
      <c r="B49" s="44" t="s">
        <v>18</v>
      </c>
      <c r="C49" s="47"/>
    </row>
    <row r="50" spans="2:3" ht="15.75">
      <c r="B50" s="11" t="s">
        <v>1</v>
      </c>
      <c r="C50" s="37">
        <v>196203</v>
      </c>
    </row>
    <row r="51" spans="2:3" ht="15.75">
      <c r="B51" s="13" t="s">
        <v>2</v>
      </c>
      <c r="C51" s="36">
        <v>541</v>
      </c>
    </row>
    <row r="52" spans="2:3" ht="15.75">
      <c r="B52" s="13" t="s">
        <v>3</v>
      </c>
      <c r="C52" s="36">
        <v>119</v>
      </c>
    </row>
    <row r="53" spans="2:3" ht="16.5" thickBot="1">
      <c r="B53" s="13" t="s">
        <v>19</v>
      </c>
      <c r="C53" s="36">
        <v>3289</v>
      </c>
    </row>
    <row r="54" spans="2:3" ht="16.5" thickBot="1">
      <c r="B54" s="1" t="s">
        <v>20</v>
      </c>
      <c r="C54" s="17">
        <f>SUM(C50:C53)</f>
        <v>200152</v>
      </c>
    </row>
    <row r="55" spans="2:3" ht="15.75">
      <c r="B55" s="2"/>
      <c r="C55" s="3"/>
    </row>
    <row r="56" ht="15.75" customHeight="1"/>
    <row r="57" spans="1:4" ht="15.75" customHeight="1">
      <c r="A57" s="4" t="s">
        <v>27</v>
      </c>
      <c r="D57" s="4" t="s">
        <v>29</v>
      </c>
    </row>
    <row r="58" ht="15.75" customHeight="1"/>
    <row r="59" spans="1:4" ht="15.75" customHeight="1">
      <c r="A59" s="4" t="s">
        <v>28</v>
      </c>
      <c r="D59" s="4" t="s">
        <v>30</v>
      </c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</sheetData>
  <sheetProtection/>
  <mergeCells count="3">
    <mergeCell ref="A2:E2"/>
    <mergeCell ref="B4:B5"/>
    <mergeCell ref="C4:C5"/>
  </mergeCells>
  <printOptions/>
  <pageMargins left="0.7086614173228347" right="0.37" top="0.29" bottom="0.34" header="0.31496062992125984" footer="0.25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59"/>
  <sheetViews>
    <sheetView tabSelected="1" zoomScalePageLayoutView="0" workbookViewId="0" topLeftCell="A1">
      <selection activeCell="B62" sqref="B62"/>
    </sheetView>
  </sheetViews>
  <sheetFormatPr defaultColWidth="9.140625" defaultRowHeight="12.75"/>
  <cols>
    <col min="1" max="1" width="9.140625" style="4" customWidth="1"/>
    <col min="2" max="2" width="55.00390625" style="4" customWidth="1"/>
    <col min="3" max="3" width="20.28125" style="4" customWidth="1"/>
    <col min="4" max="4" width="9.140625" style="4" customWidth="1"/>
    <col min="5" max="5" width="12.421875" style="4" bestFit="1" customWidth="1"/>
    <col min="6" max="6" width="14.8515625" style="4" customWidth="1"/>
    <col min="7" max="7" width="12.421875" style="4" bestFit="1" customWidth="1"/>
    <col min="8" max="16384" width="9.140625" style="4" customWidth="1"/>
  </cols>
  <sheetData>
    <row r="2" spans="1:5" ht="15.75">
      <c r="A2" s="50" t="s">
        <v>26</v>
      </c>
      <c r="B2" s="50"/>
      <c r="C2" s="50"/>
      <c r="D2" s="50"/>
      <c r="E2" s="50"/>
    </row>
    <row r="3" spans="2:4" ht="16.5" thickBot="1">
      <c r="B3" s="5"/>
      <c r="C3" s="6"/>
      <c r="D3" s="6"/>
    </row>
    <row r="4" spans="2:3" ht="12.75" customHeight="1">
      <c r="B4" s="48" t="s">
        <v>8</v>
      </c>
      <c r="C4" s="48" t="s">
        <v>9</v>
      </c>
    </row>
    <row r="5" spans="2:3" ht="16.5" thickBot="1">
      <c r="B5" s="49"/>
      <c r="C5" s="49"/>
    </row>
    <row r="6" spans="2:3" ht="15.75">
      <c r="B6" s="43" t="s">
        <v>42</v>
      </c>
      <c r="C6" s="8"/>
    </row>
    <row r="7" spans="2:3" ht="16.5" thickBot="1">
      <c r="B7" s="43" t="s">
        <v>0</v>
      </c>
      <c r="C7" s="10"/>
    </row>
    <row r="8" spans="2:6" ht="15.75">
      <c r="B8" s="11" t="s">
        <v>1</v>
      </c>
      <c r="C8" s="12">
        <f>C19+C26+C33+C46</f>
        <v>148313134</v>
      </c>
      <c r="F8" s="9"/>
    </row>
    <row r="9" spans="2:7" ht="15.75">
      <c r="B9" s="13" t="s">
        <v>2</v>
      </c>
      <c r="C9" s="14">
        <f>C20+C27+C34</f>
        <v>526209</v>
      </c>
      <c r="G9" s="9"/>
    </row>
    <row r="10" spans="2:6" ht="15.75">
      <c r="B10" s="13" t="s">
        <v>3</v>
      </c>
      <c r="C10" s="14">
        <f>C21+C28+C35+C42</f>
        <v>4526435</v>
      </c>
      <c r="F10" s="9"/>
    </row>
    <row r="11" spans="2:7" ht="15.75">
      <c r="B11" s="13" t="s">
        <v>4</v>
      </c>
      <c r="C11" s="14">
        <f>C22+C29+C36</f>
        <v>1357910</v>
      </c>
      <c r="G11" s="9"/>
    </row>
    <row r="12" spans="2:3" ht="15.75">
      <c r="B12" s="13" t="s">
        <v>11</v>
      </c>
      <c r="C12" s="14">
        <f>C23</f>
        <v>2675491</v>
      </c>
    </row>
    <row r="13" spans="2:6" ht="15.75">
      <c r="B13" s="13" t="s">
        <v>5</v>
      </c>
      <c r="C13" s="15">
        <f>C37</f>
        <v>697814</v>
      </c>
      <c r="F13" s="9"/>
    </row>
    <row r="14" spans="2:6" ht="15.75">
      <c r="B14" s="13" t="s">
        <v>6</v>
      </c>
      <c r="C14" s="15">
        <f>C38+C43</f>
        <v>2889693</v>
      </c>
      <c r="E14" s="9"/>
      <c r="F14" s="9"/>
    </row>
    <row r="15" spans="2:6" ht="16.5" thickBot="1">
      <c r="B15" s="16" t="s">
        <v>12</v>
      </c>
      <c r="C15" s="15">
        <f>C39</f>
        <v>1039713.2638000001</v>
      </c>
      <c r="E15" s="9"/>
      <c r="F15" s="9"/>
    </row>
    <row r="16" spans="2:7" ht="16.5" thickBot="1">
      <c r="B16" s="1" t="s">
        <v>10</v>
      </c>
      <c r="C16" s="17">
        <f>SUM(C8:C15)</f>
        <v>162026399.2638</v>
      </c>
      <c r="E16" s="9"/>
      <c r="F16" s="9"/>
      <c r="G16" s="9"/>
    </row>
    <row r="17" spans="2:6" ht="15.75">
      <c r="B17" s="43" t="s">
        <v>7</v>
      </c>
      <c r="C17" s="8"/>
      <c r="F17" s="9"/>
    </row>
    <row r="18" spans="2:6" ht="16.5" thickBot="1">
      <c r="B18" s="43" t="s">
        <v>24</v>
      </c>
      <c r="F18" s="9"/>
    </row>
    <row r="19" spans="2:6" ht="15.75">
      <c r="B19" s="11" t="s">
        <v>1</v>
      </c>
      <c r="C19" s="38">
        <v>146569732</v>
      </c>
      <c r="F19" s="9"/>
    </row>
    <row r="20" spans="2:6" ht="15.75">
      <c r="B20" s="13" t="s">
        <v>2</v>
      </c>
      <c r="C20" s="39">
        <v>94320</v>
      </c>
      <c r="F20" s="9"/>
    </row>
    <row r="21" spans="2:6" ht="15.75">
      <c r="B21" s="13" t="s">
        <v>3</v>
      </c>
      <c r="C21" s="39">
        <v>109290</v>
      </c>
      <c r="F21" s="9"/>
    </row>
    <row r="22" spans="2:6" ht="15.75">
      <c r="B22" s="13" t="s">
        <v>4</v>
      </c>
      <c r="C22" s="39">
        <v>0</v>
      </c>
      <c r="F22" s="9"/>
    </row>
    <row r="23" spans="2:6" ht="16.5" thickBot="1">
      <c r="B23" s="13" t="s">
        <v>13</v>
      </c>
      <c r="C23" s="39">
        <v>2675491</v>
      </c>
      <c r="F23" s="9"/>
    </row>
    <row r="24" spans="2:6" ht="16.5" thickBot="1">
      <c r="B24" s="1" t="s">
        <v>10</v>
      </c>
      <c r="C24" s="17">
        <f>SUM(C19:C23)</f>
        <v>149448833</v>
      </c>
      <c r="F24" s="9"/>
    </row>
    <row r="25" ht="16.5" thickBot="1">
      <c r="B25" s="43" t="s">
        <v>32</v>
      </c>
    </row>
    <row r="26" spans="2:6" ht="15.75">
      <c r="B26" s="11" t="s">
        <v>1</v>
      </c>
      <c r="C26" s="38">
        <v>1299110</v>
      </c>
      <c r="E26" s="9"/>
      <c r="F26" s="9"/>
    </row>
    <row r="27" spans="2:6" ht="15.75">
      <c r="B27" s="13" t="s">
        <v>2</v>
      </c>
      <c r="C27" s="39">
        <v>431889</v>
      </c>
      <c r="F27" s="18"/>
    </row>
    <row r="28" spans="2:3" ht="15.75">
      <c r="B28" s="13" t="s">
        <v>3</v>
      </c>
      <c r="C28" s="39">
        <v>2410314</v>
      </c>
    </row>
    <row r="29" spans="2:5" ht="15.75">
      <c r="B29" s="13" t="s">
        <v>4</v>
      </c>
      <c r="C29" s="39">
        <f>180295+36465</f>
        <v>216760</v>
      </c>
      <c r="E29" s="9"/>
    </row>
    <row r="30" spans="2:6" ht="16.5" thickBot="1">
      <c r="B30" s="16" t="s">
        <v>14</v>
      </c>
      <c r="C30" s="19">
        <v>0</v>
      </c>
      <c r="F30" s="9"/>
    </row>
    <row r="31" spans="2:6" ht="16.5" thickBot="1">
      <c r="B31" s="1" t="s">
        <v>10</v>
      </c>
      <c r="C31" s="17">
        <f>SUM(C26:C30)</f>
        <v>4358073</v>
      </c>
      <c r="E31" s="9"/>
      <c r="F31" s="9"/>
    </row>
    <row r="32" ht="16.5" thickBot="1">
      <c r="B32" s="43" t="s">
        <v>15</v>
      </c>
    </row>
    <row r="33" spans="2:3" ht="15.75">
      <c r="B33" s="11" t="s">
        <v>16</v>
      </c>
      <c r="C33" s="40">
        <v>45212</v>
      </c>
    </row>
    <row r="34" spans="2:3" ht="15.75">
      <c r="B34" s="13" t="s">
        <v>2</v>
      </c>
      <c r="C34" s="41">
        <v>0</v>
      </c>
    </row>
    <row r="35" spans="2:3" ht="15.75">
      <c r="B35" s="13" t="s">
        <v>3</v>
      </c>
      <c r="C35" s="41">
        <v>1989305</v>
      </c>
    </row>
    <row r="36" spans="2:3" ht="15.75">
      <c r="B36" s="13" t="s">
        <v>4</v>
      </c>
      <c r="C36" s="41">
        <v>1141150</v>
      </c>
    </row>
    <row r="37" spans="2:7" ht="15.75">
      <c r="B37" s="13" t="s">
        <v>5</v>
      </c>
      <c r="C37" s="41">
        <v>697814</v>
      </c>
      <c r="G37" s="9"/>
    </row>
    <row r="38" spans="2:7" ht="15.75">
      <c r="B38" s="13" t="s">
        <v>6</v>
      </c>
      <c r="C38" s="41">
        <v>2887603</v>
      </c>
      <c r="E38" s="20"/>
      <c r="F38" s="20"/>
      <c r="G38" s="20"/>
    </row>
    <row r="39" spans="2:7" ht="16.5" thickBot="1">
      <c r="B39" s="29" t="s">
        <v>12</v>
      </c>
      <c r="C39" s="42">
        <v>1039713.2638000001</v>
      </c>
      <c r="E39" s="20"/>
      <c r="F39" s="24"/>
      <c r="G39" s="20"/>
    </row>
    <row r="40" spans="2:6" ht="16.5" thickBot="1">
      <c r="B40" s="1" t="s">
        <v>10</v>
      </c>
      <c r="C40" s="17">
        <f>SUM(C33:C39)</f>
        <v>7800797.2638</v>
      </c>
      <c r="F40" s="9"/>
    </row>
    <row r="41" spans="2:6" ht="16.5" thickBot="1">
      <c r="B41" s="43" t="s">
        <v>17</v>
      </c>
      <c r="F41" s="9"/>
    </row>
    <row r="42" spans="2:6" ht="17.25" customHeight="1">
      <c r="B42" s="11" t="s">
        <v>3</v>
      </c>
      <c r="C42" s="37">
        <v>17526</v>
      </c>
      <c r="F42" s="9"/>
    </row>
    <row r="43" spans="2:6" ht="16.5" thickBot="1">
      <c r="B43" s="13" t="s">
        <v>6</v>
      </c>
      <c r="C43" s="36">
        <v>2090</v>
      </c>
      <c r="F43" s="9"/>
    </row>
    <row r="44" spans="2:6" ht="16.5" thickBot="1">
      <c r="B44" s="1" t="s">
        <v>10</v>
      </c>
      <c r="C44" s="45">
        <f>SUM(C42:C43)</f>
        <v>19616</v>
      </c>
      <c r="F44" s="9"/>
    </row>
    <row r="45" spans="2:6" ht="16.5" thickBot="1">
      <c r="B45" s="43" t="s">
        <v>35</v>
      </c>
      <c r="C45" s="20"/>
      <c r="F45" s="9"/>
    </row>
    <row r="46" spans="2:6" ht="16.5" thickBot="1">
      <c r="B46" s="11" t="s">
        <v>1</v>
      </c>
      <c r="C46" s="37">
        <v>399079.99999999994</v>
      </c>
      <c r="F46" s="9"/>
    </row>
    <row r="47" spans="2:3" ht="16.5" thickBot="1">
      <c r="B47" s="1" t="s">
        <v>10</v>
      </c>
      <c r="C47" s="45">
        <f>SUM(C46:C46)</f>
        <v>399079.99999999994</v>
      </c>
    </row>
    <row r="48" spans="2:3" ht="15.75">
      <c r="B48" s="2"/>
      <c r="C48" s="46"/>
    </row>
    <row r="49" spans="2:3" ht="16.5" thickBot="1">
      <c r="B49" s="44" t="s">
        <v>18</v>
      </c>
      <c r="C49" s="47"/>
    </row>
    <row r="50" spans="2:3" ht="15.75">
      <c r="B50" s="11" t="s">
        <v>1</v>
      </c>
      <c r="C50" s="37">
        <v>207428</v>
      </c>
    </row>
    <row r="51" spans="2:3" ht="15.75">
      <c r="B51" s="13" t="s">
        <v>2</v>
      </c>
      <c r="C51" s="36">
        <v>138</v>
      </c>
    </row>
    <row r="52" spans="2:3" ht="15.75">
      <c r="B52" s="13" t="s">
        <v>3</v>
      </c>
      <c r="C52" s="36">
        <v>161</v>
      </c>
    </row>
    <row r="53" spans="2:3" ht="16.5" thickBot="1">
      <c r="B53" s="13" t="s">
        <v>19</v>
      </c>
      <c r="C53" s="36">
        <v>3676</v>
      </c>
    </row>
    <row r="54" spans="2:3" ht="16.5" thickBot="1">
      <c r="B54" s="1" t="s">
        <v>20</v>
      </c>
      <c r="C54" s="17">
        <f>SUM(C50:C53)</f>
        <v>211403</v>
      </c>
    </row>
    <row r="55" spans="2:3" ht="15.75">
      <c r="B55" s="2"/>
      <c r="C55" s="3"/>
    </row>
    <row r="56" ht="15.75" customHeight="1"/>
    <row r="57" spans="1:4" ht="15.75" customHeight="1">
      <c r="A57" s="4" t="s">
        <v>27</v>
      </c>
      <c r="D57" s="4" t="s">
        <v>29</v>
      </c>
    </row>
    <row r="58" ht="15.75" customHeight="1"/>
    <row r="59" spans="1:4" ht="15.75" customHeight="1">
      <c r="A59" s="4" t="s">
        <v>28</v>
      </c>
      <c r="D59" s="4" t="s">
        <v>30</v>
      </c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</sheetData>
  <sheetProtection/>
  <mergeCells count="3">
    <mergeCell ref="A2:E2"/>
    <mergeCell ref="B4:B5"/>
    <mergeCell ref="C4:C5"/>
  </mergeCells>
  <printOptions/>
  <pageMargins left="0.85" right="0.21" top="0.33" bottom="0.34" header="0.31496062992125984" footer="0.2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39">
      <selection activeCell="E63" sqref="E63"/>
    </sheetView>
  </sheetViews>
  <sheetFormatPr defaultColWidth="9.140625" defaultRowHeight="12.75"/>
  <cols>
    <col min="1" max="1" width="9.140625" style="4" customWidth="1"/>
    <col min="2" max="2" width="55.00390625" style="4" customWidth="1"/>
    <col min="3" max="3" width="20.28125" style="4" customWidth="1"/>
    <col min="4" max="4" width="9.140625" style="4" customWidth="1"/>
    <col min="5" max="5" width="12.421875" style="4" bestFit="1" customWidth="1"/>
    <col min="6" max="6" width="14.8515625" style="4" customWidth="1"/>
    <col min="7" max="7" width="9.7109375" style="4" bestFit="1" customWidth="1"/>
    <col min="8" max="16384" width="9.140625" style="4" customWidth="1"/>
  </cols>
  <sheetData>
    <row r="2" spans="1:5" ht="15.75">
      <c r="A2" s="50" t="s">
        <v>26</v>
      </c>
      <c r="B2" s="50"/>
      <c r="C2" s="50"/>
      <c r="D2" s="50"/>
      <c r="E2" s="50"/>
    </row>
    <row r="3" spans="2:4" ht="16.5" thickBot="1">
      <c r="B3" s="5"/>
      <c r="C3" s="6"/>
      <c r="D3" s="6"/>
    </row>
    <row r="4" spans="2:3" ht="12.75" customHeight="1">
      <c r="B4" s="48" t="s">
        <v>8</v>
      </c>
      <c r="C4" s="48" t="s">
        <v>9</v>
      </c>
    </row>
    <row r="5" spans="2:3" ht="16.5" thickBot="1">
      <c r="B5" s="49"/>
      <c r="C5" s="49"/>
    </row>
    <row r="6" spans="2:3" ht="15.75">
      <c r="B6" s="7"/>
      <c r="C6" s="7"/>
    </row>
    <row r="7" spans="2:3" ht="15.75">
      <c r="B7" s="43" t="s">
        <v>22</v>
      </c>
      <c r="C7" s="8"/>
    </row>
    <row r="8" spans="2:3" ht="16.5" thickBot="1">
      <c r="B8" s="43" t="s">
        <v>0</v>
      </c>
      <c r="C8" s="10"/>
    </row>
    <row r="9" spans="2:6" ht="15.75">
      <c r="B9" s="11" t="s">
        <v>1</v>
      </c>
      <c r="C9" s="12">
        <f>C21+C29+C37</f>
        <v>135627446</v>
      </c>
      <c r="F9" s="9"/>
    </row>
    <row r="10" spans="2:7" ht="15.75">
      <c r="B10" s="13" t="s">
        <v>2</v>
      </c>
      <c r="C10" s="14">
        <f>C22+C30+C38</f>
        <v>403018</v>
      </c>
      <c r="G10" s="9"/>
    </row>
    <row r="11" spans="2:6" ht="15.75">
      <c r="B11" s="13" t="s">
        <v>3</v>
      </c>
      <c r="C11" s="14">
        <f>C23+C31+C39+C47</f>
        <v>4649671</v>
      </c>
      <c r="F11" s="9"/>
    </row>
    <row r="12" spans="2:7" ht="15.75">
      <c r="B12" s="13" t="s">
        <v>4</v>
      </c>
      <c r="C12" s="14">
        <f>C24+C32+C40</f>
        <v>1649214</v>
      </c>
      <c r="G12" s="9"/>
    </row>
    <row r="13" spans="2:3" ht="15.75">
      <c r="B13" s="13" t="s">
        <v>11</v>
      </c>
      <c r="C13" s="14">
        <f>C25</f>
        <v>2558540</v>
      </c>
    </row>
    <row r="14" spans="2:6" ht="15.75">
      <c r="B14" s="13" t="s">
        <v>5</v>
      </c>
      <c r="C14" s="15">
        <f>C41</f>
        <v>758719</v>
      </c>
      <c r="F14" s="9"/>
    </row>
    <row r="15" spans="2:6" ht="15.75">
      <c r="B15" s="13" t="s">
        <v>6</v>
      </c>
      <c r="C15" s="15">
        <f>C42+C48</f>
        <v>3169886</v>
      </c>
      <c r="E15" s="9"/>
      <c r="F15" s="9"/>
    </row>
    <row r="16" spans="2:3" ht="16.5" thickBot="1">
      <c r="B16" s="16" t="s">
        <v>12</v>
      </c>
      <c r="C16" s="15">
        <f>C43</f>
        <v>928223</v>
      </c>
    </row>
    <row r="17" spans="2:6" ht="16.5" thickBot="1">
      <c r="B17" s="1" t="s">
        <v>10</v>
      </c>
      <c r="C17" s="17">
        <f>SUM(C9:C16)</f>
        <v>149744717</v>
      </c>
      <c r="E17" s="9"/>
      <c r="F17" s="9"/>
    </row>
    <row r="18" spans="2:6" ht="15.75">
      <c r="B18" s="8"/>
      <c r="C18" s="10"/>
      <c r="F18" s="9"/>
    </row>
    <row r="19" spans="2:3" ht="15.75">
      <c r="B19" s="43" t="s">
        <v>7</v>
      </c>
      <c r="C19" s="8"/>
    </row>
    <row r="20" ht="16.5" thickBot="1">
      <c r="B20" s="43" t="s">
        <v>33</v>
      </c>
    </row>
    <row r="21" spans="2:3" ht="15.75">
      <c r="B21" s="11" t="s">
        <v>1</v>
      </c>
      <c r="C21" s="31">
        <v>134096666</v>
      </c>
    </row>
    <row r="22" spans="2:3" ht="15.75">
      <c r="B22" s="13" t="s">
        <v>2</v>
      </c>
      <c r="C22" s="32">
        <v>94394</v>
      </c>
    </row>
    <row r="23" spans="2:3" ht="15.75">
      <c r="B23" s="13" t="s">
        <v>3</v>
      </c>
      <c r="C23" s="32">
        <v>113128</v>
      </c>
    </row>
    <row r="24" spans="2:3" ht="15.75">
      <c r="B24" s="13" t="s">
        <v>4</v>
      </c>
      <c r="C24" s="32">
        <v>0</v>
      </c>
    </row>
    <row r="25" spans="2:3" ht="16.5" thickBot="1">
      <c r="B25" s="13" t="s">
        <v>13</v>
      </c>
      <c r="C25" s="32">
        <v>2558540</v>
      </c>
    </row>
    <row r="26" spans="2:6" ht="16.5" thickBot="1">
      <c r="B26" s="1" t="s">
        <v>10</v>
      </c>
      <c r="C26" s="17">
        <f>SUM(C21:C25)</f>
        <v>136862728</v>
      </c>
      <c r="F26" s="18"/>
    </row>
    <row r="28" ht="16.5" thickBot="1">
      <c r="B28" s="43" t="s">
        <v>32</v>
      </c>
    </row>
    <row r="29" spans="2:5" ht="15.75">
      <c r="B29" s="11" t="s">
        <v>1</v>
      </c>
      <c r="C29" s="31">
        <v>1417521</v>
      </c>
      <c r="E29" s="9"/>
    </row>
    <row r="30" spans="2:6" ht="15.75">
      <c r="B30" s="13" t="s">
        <v>2</v>
      </c>
      <c r="C30" s="32">
        <v>308624</v>
      </c>
      <c r="F30" s="18"/>
    </row>
    <row r="31" spans="2:3" ht="15.75">
      <c r="B31" s="13" t="s">
        <v>3</v>
      </c>
      <c r="C31" s="32">
        <v>2415917</v>
      </c>
    </row>
    <row r="32" spans="2:5" ht="15.75">
      <c r="B32" s="13" t="s">
        <v>4</v>
      </c>
      <c r="C32" s="32">
        <f>277006+44026</f>
        <v>321032</v>
      </c>
      <c r="E32" s="9"/>
    </row>
    <row r="33" spans="2:6" ht="16.5" thickBot="1">
      <c r="B33" s="16" t="s">
        <v>14</v>
      </c>
      <c r="C33" s="19">
        <v>0</v>
      </c>
      <c r="F33" s="9"/>
    </row>
    <row r="34" spans="2:6" ht="16.5" thickBot="1">
      <c r="B34" s="1" t="s">
        <v>10</v>
      </c>
      <c r="C34" s="17">
        <f>SUM(C29:C33)</f>
        <v>4463094</v>
      </c>
      <c r="E34" s="9"/>
      <c r="F34" s="9"/>
    </row>
    <row r="36" ht="16.5" thickBot="1">
      <c r="B36" s="43" t="s">
        <v>15</v>
      </c>
    </row>
    <row r="37" spans="2:3" ht="15.75">
      <c r="B37" s="11" t="s">
        <v>16</v>
      </c>
      <c r="C37" s="33">
        <v>113259</v>
      </c>
    </row>
    <row r="38" spans="2:3" ht="15.75">
      <c r="B38" s="13" t="s">
        <v>2</v>
      </c>
      <c r="C38" s="34">
        <v>0</v>
      </c>
    </row>
    <row r="39" spans="2:3" ht="15.75" customHeight="1">
      <c r="B39" s="13" t="s">
        <v>3</v>
      </c>
      <c r="C39" s="34">
        <v>2090267</v>
      </c>
    </row>
    <row r="40" spans="2:3" ht="15.75">
      <c r="B40" s="13" t="s">
        <v>4</v>
      </c>
      <c r="C40" s="34">
        <v>1328182</v>
      </c>
    </row>
    <row r="41" spans="2:7" ht="15.75">
      <c r="B41" s="13" t="s">
        <v>5</v>
      </c>
      <c r="C41" s="34">
        <v>758719</v>
      </c>
      <c r="G41" s="9"/>
    </row>
    <row r="42" spans="2:7" ht="15.75">
      <c r="B42" s="13" t="s">
        <v>6</v>
      </c>
      <c r="C42" s="34">
        <v>3169292</v>
      </c>
      <c r="E42" s="20"/>
      <c r="F42" s="20"/>
      <c r="G42" s="20"/>
    </row>
    <row r="43" spans="2:7" ht="16.5" thickBot="1">
      <c r="B43" s="29" t="s">
        <v>12</v>
      </c>
      <c r="C43" s="35">
        <v>928223</v>
      </c>
      <c r="E43" s="20"/>
      <c r="F43" s="24"/>
      <c r="G43" s="20"/>
    </row>
    <row r="44" spans="2:6" ht="16.5" thickBot="1">
      <c r="B44" s="1" t="s">
        <v>10</v>
      </c>
      <c r="C44" s="17">
        <f>SUM(C37:C43)</f>
        <v>8387942</v>
      </c>
      <c r="F44" s="9"/>
    </row>
    <row r="45" spans="2:6" ht="15.75">
      <c r="B45" s="2"/>
      <c r="C45" s="3"/>
      <c r="F45" s="9"/>
    </row>
    <row r="46" spans="2:6" ht="16.5" thickBot="1">
      <c r="B46" s="43" t="s">
        <v>17</v>
      </c>
      <c r="F46" s="9"/>
    </row>
    <row r="47" spans="2:6" ht="15.75">
      <c r="B47" s="11" t="s">
        <v>3</v>
      </c>
      <c r="C47" s="12">
        <v>30359</v>
      </c>
      <c r="F47" s="9"/>
    </row>
    <row r="48" spans="2:6" ht="16.5" thickBot="1">
      <c r="B48" s="13" t="s">
        <v>6</v>
      </c>
      <c r="C48" s="14">
        <v>594</v>
      </c>
      <c r="F48" s="9"/>
    </row>
    <row r="49" spans="2:6" ht="16.5" thickBot="1">
      <c r="B49" s="1" t="s">
        <v>10</v>
      </c>
      <c r="C49" s="17">
        <f>SUM(C47:C48)</f>
        <v>30953</v>
      </c>
      <c r="F49" s="9"/>
    </row>
    <row r="50" ht="15.75">
      <c r="C50" s="9"/>
    </row>
    <row r="51" spans="2:3" ht="16.5" thickBot="1">
      <c r="B51" s="44" t="s">
        <v>18</v>
      </c>
      <c r="C51" s="21"/>
    </row>
    <row r="52" spans="2:3" ht="15.75">
      <c r="B52" s="11" t="s">
        <v>1</v>
      </c>
      <c r="C52" s="12">
        <v>200076</v>
      </c>
    </row>
    <row r="53" spans="2:3" ht="15.75">
      <c r="B53" s="13" t="s">
        <v>2</v>
      </c>
      <c r="C53" s="14">
        <v>160</v>
      </c>
    </row>
    <row r="54" spans="2:3" ht="15.75">
      <c r="B54" s="13" t="s">
        <v>3</v>
      </c>
      <c r="C54" s="14">
        <v>191</v>
      </c>
    </row>
    <row r="55" spans="2:3" ht="16.5" thickBot="1">
      <c r="B55" s="13" t="s">
        <v>19</v>
      </c>
      <c r="C55" s="14">
        <v>3788</v>
      </c>
    </row>
    <row r="56" spans="2:3" ht="16.5" thickBot="1">
      <c r="B56" s="1" t="s">
        <v>20</v>
      </c>
      <c r="C56" s="17">
        <f>SUM(C52:C55)</f>
        <v>204215</v>
      </c>
    </row>
    <row r="57" ht="15.75" customHeight="1"/>
    <row r="58" spans="1:4" ht="15.75" customHeight="1">
      <c r="A58" s="4" t="s">
        <v>27</v>
      </c>
      <c r="D58" s="4" t="s">
        <v>29</v>
      </c>
    </row>
    <row r="59" ht="15.75" customHeight="1"/>
    <row r="60" spans="1:4" ht="15.75" customHeight="1">
      <c r="A60" s="4" t="s">
        <v>28</v>
      </c>
      <c r="D60" s="4" t="s">
        <v>30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</sheetData>
  <sheetProtection/>
  <mergeCells count="3">
    <mergeCell ref="B4:B5"/>
    <mergeCell ref="C4:C5"/>
    <mergeCell ref="A2:E2"/>
  </mergeCells>
  <printOptions/>
  <pageMargins left="0.5511811023622047" right="0.1968503937007874" top="0.1968503937007874" bottom="0.31496062992125984" header="0.5118110236220472" footer="0.2362204724409449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9.140625" style="4" customWidth="1"/>
    <col min="2" max="2" width="55.00390625" style="4" customWidth="1"/>
    <col min="3" max="3" width="20.28125" style="4" customWidth="1"/>
    <col min="4" max="4" width="9.140625" style="4" customWidth="1"/>
    <col min="5" max="5" width="12.421875" style="4" bestFit="1" customWidth="1"/>
    <col min="6" max="6" width="14.8515625" style="4" customWidth="1"/>
    <col min="7" max="7" width="9.7109375" style="4" bestFit="1" customWidth="1"/>
    <col min="8" max="16384" width="9.140625" style="4" customWidth="1"/>
  </cols>
  <sheetData>
    <row r="2" spans="1:5" ht="15.75">
      <c r="A2" s="50" t="s">
        <v>26</v>
      </c>
      <c r="B2" s="50"/>
      <c r="C2" s="50"/>
      <c r="D2" s="50"/>
      <c r="E2" s="50"/>
    </row>
    <row r="3" spans="2:4" ht="16.5" thickBot="1">
      <c r="B3" s="5"/>
      <c r="C3" s="6"/>
      <c r="D3" s="6"/>
    </row>
    <row r="4" spans="2:3" ht="12.75" customHeight="1">
      <c r="B4" s="48" t="s">
        <v>8</v>
      </c>
      <c r="C4" s="48" t="s">
        <v>9</v>
      </c>
    </row>
    <row r="5" spans="2:3" ht="16.5" thickBot="1">
      <c r="B5" s="49"/>
      <c r="C5" s="49"/>
    </row>
    <row r="6" spans="2:3" ht="15.75">
      <c r="B6" s="7"/>
      <c r="C6" s="7"/>
    </row>
    <row r="7" spans="2:3" ht="15.75">
      <c r="B7" s="43" t="s">
        <v>23</v>
      </c>
      <c r="C7" s="8"/>
    </row>
    <row r="8" spans="2:3" ht="16.5" thickBot="1">
      <c r="B8" s="43" t="s">
        <v>0</v>
      </c>
      <c r="C8" s="10"/>
    </row>
    <row r="9" spans="2:6" ht="15.75">
      <c r="B9" s="11" t="s">
        <v>1</v>
      </c>
      <c r="C9" s="12">
        <f>C21+C29+C37</f>
        <v>135693528</v>
      </c>
      <c r="F9" s="9"/>
    </row>
    <row r="10" spans="2:7" ht="15.75">
      <c r="B10" s="13" t="s">
        <v>2</v>
      </c>
      <c r="C10" s="14">
        <f>C22+C30+C38</f>
        <v>457149</v>
      </c>
      <c r="G10" s="9"/>
    </row>
    <row r="11" spans="2:6" ht="15.75">
      <c r="B11" s="13" t="s">
        <v>3</v>
      </c>
      <c r="C11" s="14">
        <f>C23+C31+C39+C47</f>
        <v>4231941</v>
      </c>
      <c r="F11" s="9"/>
    </row>
    <row r="12" spans="2:7" ht="15.75">
      <c r="B12" s="13" t="s">
        <v>4</v>
      </c>
      <c r="C12" s="14">
        <f>C24+C32+C40</f>
        <v>1388900</v>
      </c>
      <c r="G12" s="9"/>
    </row>
    <row r="13" spans="2:3" ht="15.75">
      <c r="B13" s="13" t="s">
        <v>11</v>
      </c>
      <c r="C13" s="14">
        <f>C25</f>
        <v>2580688</v>
      </c>
    </row>
    <row r="14" spans="2:6" ht="15.75">
      <c r="B14" s="13" t="s">
        <v>5</v>
      </c>
      <c r="C14" s="15">
        <f>C41</f>
        <v>631784</v>
      </c>
      <c r="F14" s="9"/>
    </row>
    <row r="15" spans="2:6" ht="15.75">
      <c r="B15" s="13" t="s">
        <v>6</v>
      </c>
      <c r="C15" s="15">
        <f>C42+C48</f>
        <v>2881198</v>
      </c>
      <c r="E15" s="9"/>
      <c r="F15" s="9"/>
    </row>
    <row r="16" spans="2:3" ht="16.5" thickBot="1">
      <c r="B16" s="16" t="s">
        <v>12</v>
      </c>
      <c r="C16" s="15">
        <f>C43</f>
        <v>856271</v>
      </c>
    </row>
    <row r="17" spans="2:6" ht="16.5" thickBot="1">
      <c r="B17" s="1" t="s">
        <v>10</v>
      </c>
      <c r="C17" s="17">
        <f>SUM(C9:C16)</f>
        <v>148721459</v>
      </c>
      <c r="E17" s="9"/>
      <c r="F17" s="9"/>
    </row>
    <row r="18" spans="2:6" ht="15.75">
      <c r="B18" s="8"/>
      <c r="C18" s="10"/>
      <c r="F18" s="9"/>
    </row>
    <row r="19" spans="2:3" ht="15.75">
      <c r="B19" s="43" t="s">
        <v>7</v>
      </c>
      <c r="C19" s="8"/>
    </row>
    <row r="20" ht="16.5" thickBot="1">
      <c r="B20" s="43" t="s">
        <v>24</v>
      </c>
    </row>
    <row r="21" spans="2:3" ht="15.75">
      <c r="B21" s="11" t="s">
        <v>1</v>
      </c>
      <c r="C21" s="38">
        <v>134199704</v>
      </c>
    </row>
    <row r="22" spans="2:3" ht="15.75">
      <c r="B22" s="13" t="s">
        <v>2</v>
      </c>
      <c r="C22" s="39">
        <v>171763</v>
      </c>
    </row>
    <row r="23" spans="2:3" ht="15.75">
      <c r="B23" s="13" t="s">
        <v>3</v>
      </c>
      <c r="C23" s="39">
        <v>102324</v>
      </c>
    </row>
    <row r="24" spans="2:3" ht="15.75">
      <c r="B24" s="13" t="s">
        <v>4</v>
      </c>
      <c r="C24" s="39">
        <v>0</v>
      </c>
    </row>
    <row r="25" spans="2:3" ht="16.5" thickBot="1">
      <c r="B25" s="13" t="s">
        <v>13</v>
      </c>
      <c r="C25" s="39">
        <v>2580688</v>
      </c>
    </row>
    <row r="26" spans="2:6" ht="16.5" thickBot="1">
      <c r="B26" s="1" t="s">
        <v>10</v>
      </c>
      <c r="C26" s="17">
        <f>SUM(C21:C25)</f>
        <v>137054479</v>
      </c>
      <c r="F26" s="18"/>
    </row>
    <row r="28" ht="16.5" thickBot="1">
      <c r="B28" s="43" t="s">
        <v>32</v>
      </c>
    </row>
    <row r="29" spans="2:5" ht="15.75">
      <c r="B29" s="11" t="s">
        <v>1</v>
      </c>
      <c r="C29" s="38">
        <v>1411356</v>
      </c>
      <c r="E29" s="9"/>
    </row>
    <row r="30" spans="2:6" ht="15.75">
      <c r="B30" s="13" t="s">
        <v>2</v>
      </c>
      <c r="C30" s="39">
        <v>285386</v>
      </c>
      <c r="F30" s="18"/>
    </row>
    <row r="31" spans="2:3" ht="15.75">
      <c r="B31" s="13" t="s">
        <v>3</v>
      </c>
      <c r="C31" s="39">
        <v>2014634</v>
      </c>
    </row>
    <row r="32" spans="2:5" ht="15.75">
      <c r="B32" s="13" t="s">
        <v>4</v>
      </c>
      <c r="C32" s="39">
        <f>170526+32574</f>
        <v>203100</v>
      </c>
      <c r="E32" s="9"/>
    </row>
    <row r="33" spans="2:6" ht="16.5" thickBot="1">
      <c r="B33" s="16" t="s">
        <v>14</v>
      </c>
      <c r="C33" s="19">
        <v>0</v>
      </c>
      <c r="F33" s="9"/>
    </row>
    <row r="34" spans="2:6" ht="16.5" thickBot="1">
      <c r="B34" s="1" t="s">
        <v>10</v>
      </c>
      <c r="C34" s="17">
        <f>SUM(C29:C33)</f>
        <v>3914476</v>
      </c>
      <c r="E34" s="9"/>
      <c r="F34" s="9"/>
    </row>
    <row r="36" ht="16.5" thickBot="1">
      <c r="B36" s="43" t="s">
        <v>15</v>
      </c>
    </row>
    <row r="37" spans="2:3" ht="15.75">
      <c r="B37" s="11" t="s">
        <v>16</v>
      </c>
      <c r="C37" s="40">
        <v>82468</v>
      </c>
    </row>
    <row r="38" spans="2:3" ht="15.75">
      <c r="B38" s="13" t="s">
        <v>2</v>
      </c>
      <c r="C38" s="41">
        <v>0</v>
      </c>
    </row>
    <row r="39" spans="2:3" ht="15.75" customHeight="1">
      <c r="B39" s="13" t="s">
        <v>3</v>
      </c>
      <c r="C39" s="41">
        <v>2091056</v>
      </c>
    </row>
    <row r="40" spans="2:3" ht="15.75">
      <c r="B40" s="13" t="s">
        <v>4</v>
      </c>
      <c r="C40" s="41">
        <v>1185800</v>
      </c>
    </row>
    <row r="41" spans="2:7" ht="15.75">
      <c r="B41" s="13" t="s">
        <v>5</v>
      </c>
      <c r="C41" s="41">
        <v>631784</v>
      </c>
      <c r="G41" s="9"/>
    </row>
    <row r="42" spans="2:7" ht="15.75">
      <c r="B42" s="13" t="s">
        <v>6</v>
      </c>
      <c r="C42" s="41">
        <v>2880906</v>
      </c>
      <c r="E42" s="20"/>
      <c r="F42" s="20"/>
      <c r="G42" s="20"/>
    </row>
    <row r="43" spans="2:7" ht="16.5" thickBot="1">
      <c r="B43" s="29" t="s">
        <v>12</v>
      </c>
      <c r="C43" s="42">
        <v>856271</v>
      </c>
      <c r="E43" s="20"/>
      <c r="F43" s="24"/>
      <c r="G43" s="20"/>
    </row>
    <row r="44" spans="2:6" ht="16.5" thickBot="1">
      <c r="B44" s="1" t="s">
        <v>10</v>
      </c>
      <c r="C44" s="17">
        <f>SUM(C37:C43)</f>
        <v>7728285</v>
      </c>
      <c r="F44" s="9"/>
    </row>
    <row r="45" spans="2:6" ht="15.75">
      <c r="B45" s="2"/>
      <c r="C45" s="3"/>
      <c r="F45" s="9"/>
    </row>
    <row r="46" spans="2:6" ht="16.5" thickBot="1">
      <c r="B46" s="43" t="s">
        <v>17</v>
      </c>
      <c r="F46" s="9"/>
    </row>
    <row r="47" spans="2:6" ht="15.75">
      <c r="B47" s="11" t="s">
        <v>3</v>
      </c>
      <c r="C47" s="37">
        <v>23927</v>
      </c>
      <c r="F47" s="9"/>
    </row>
    <row r="48" spans="2:6" ht="16.5" thickBot="1">
      <c r="B48" s="13" t="s">
        <v>6</v>
      </c>
      <c r="C48" s="36">
        <v>292</v>
      </c>
      <c r="F48" s="9"/>
    </row>
    <row r="49" spans="2:6" ht="16.5" thickBot="1">
      <c r="B49" s="1" t="s">
        <v>10</v>
      </c>
      <c r="C49" s="17">
        <f>SUM(C47:C48)</f>
        <v>24219</v>
      </c>
      <c r="F49" s="9"/>
    </row>
    <row r="50" ht="15.75">
      <c r="C50" s="9"/>
    </row>
    <row r="51" spans="2:3" ht="16.5" thickBot="1">
      <c r="B51" s="44" t="s">
        <v>18</v>
      </c>
      <c r="C51" s="21"/>
    </row>
    <row r="52" spans="2:3" ht="15.75">
      <c r="B52" s="11" t="s">
        <v>1</v>
      </c>
      <c r="C52" s="37">
        <v>187301</v>
      </c>
    </row>
    <row r="53" spans="2:3" ht="15.75">
      <c r="B53" s="13" t="s">
        <v>2</v>
      </c>
      <c r="C53" s="36">
        <v>316</v>
      </c>
    </row>
    <row r="54" spans="2:3" ht="15.75">
      <c r="B54" s="13" t="s">
        <v>3</v>
      </c>
      <c r="C54" s="36">
        <v>189</v>
      </c>
    </row>
    <row r="55" spans="2:3" ht="16.5" thickBot="1">
      <c r="B55" s="13" t="s">
        <v>19</v>
      </c>
      <c r="C55" s="36">
        <v>3591</v>
      </c>
    </row>
    <row r="56" spans="2:3" ht="16.5" thickBot="1">
      <c r="B56" s="1" t="s">
        <v>20</v>
      </c>
      <c r="C56" s="17">
        <f>SUM(C52:C55)</f>
        <v>191397</v>
      </c>
    </row>
    <row r="57" ht="15.75" customHeight="1"/>
    <row r="58" spans="1:4" ht="15.75" customHeight="1">
      <c r="A58" s="4" t="s">
        <v>27</v>
      </c>
      <c r="D58" s="4" t="s">
        <v>29</v>
      </c>
    </row>
    <row r="59" ht="15.75" customHeight="1"/>
    <row r="60" spans="1:4" ht="15.75" customHeight="1">
      <c r="A60" s="4" t="s">
        <v>28</v>
      </c>
      <c r="D60" s="4" t="s">
        <v>30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</sheetData>
  <sheetProtection/>
  <mergeCells count="3">
    <mergeCell ref="B4:B5"/>
    <mergeCell ref="C4:C5"/>
    <mergeCell ref="A2:E2"/>
  </mergeCells>
  <printOptions/>
  <pageMargins left="0.5511811023622047" right="0.1968503937007874" top="0.1968503937007874" bottom="0.31496062992125984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39">
      <selection activeCell="E55" sqref="E55"/>
    </sheetView>
  </sheetViews>
  <sheetFormatPr defaultColWidth="9.140625" defaultRowHeight="12.75"/>
  <cols>
    <col min="1" max="1" width="9.140625" style="4" customWidth="1"/>
    <col min="2" max="2" width="55.00390625" style="4" customWidth="1"/>
    <col min="3" max="3" width="20.28125" style="4" customWidth="1"/>
    <col min="4" max="4" width="9.140625" style="4" customWidth="1"/>
    <col min="5" max="5" width="12.421875" style="4" bestFit="1" customWidth="1"/>
    <col min="6" max="6" width="14.8515625" style="4" customWidth="1"/>
    <col min="7" max="7" width="12.421875" style="4" bestFit="1" customWidth="1"/>
    <col min="8" max="16384" width="9.140625" style="4" customWidth="1"/>
  </cols>
  <sheetData>
    <row r="2" spans="1:5" ht="15.75">
      <c r="A2" s="50" t="s">
        <v>26</v>
      </c>
      <c r="B2" s="50"/>
      <c r="C2" s="50"/>
      <c r="D2" s="50"/>
      <c r="E2" s="50"/>
    </row>
    <row r="3" spans="2:4" ht="16.5" thickBot="1">
      <c r="B3" s="5"/>
      <c r="C3" s="6"/>
      <c r="D3" s="6"/>
    </row>
    <row r="4" spans="2:3" ht="12.75" customHeight="1">
      <c r="B4" s="48" t="s">
        <v>8</v>
      </c>
      <c r="C4" s="48" t="s">
        <v>9</v>
      </c>
    </row>
    <row r="5" spans="2:3" ht="16.5" thickBot="1">
      <c r="B5" s="49"/>
      <c r="C5" s="49"/>
    </row>
    <row r="6" spans="2:3" ht="15.75">
      <c r="B6" s="7"/>
      <c r="C6" s="7"/>
    </row>
    <row r="7" spans="2:3" ht="15.75">
      <c r="B7" s="43" t="s">
        <v>25</v>
      </c>
      <c r="C7" s="8"/>
    </row>
    <row r="8" spans="2:3" ht="16.5" thickBot="1">
      <c r="B8" s="43" t="s">
        <v>0</v>
      </c>
      <c r="C8" s="10"/>
    </row>
    <row r="9" spans="2:6" ht="15.75">
      <c r="B9" s="11" t="s">
        <v>1</v>
      </c>
      <c r="C9" s="12">
        <f>C21+C29+C37</f>
        <v>128076349</v>
      </c>
      <c r="F9" s="9"/>
    </row>
    <row r="10" spans="2:7" ht="15.75">
      <c r="B10" s="13" t="s">
        <v>2</v>
      </c>
      <c r="C10" s="14">
        <f>C22+C30+C38</f>
        <v>351843</v>
      </c>
      <c r="G10" s="9"/>
    </row>
    <row r="11" spans="2:6" ht="15.75">
      <c r="B11" s="13" t="s">
        <v>3</v>
      </c>
      <c r="C11" s="14">
        <f>C23+C31+C39+C47</f>
        <v>3679022</v>
      </c>
      <c r="F11" s="9"/>
    </row>
    <row r="12" spans="2:7" ht="15.75">
      <c r="B12" s="13" t="s">
        <v>4</v>
      </c>
      <c r="C12" s="14">
        <f>C24+C32+C40</f>
        <v>1154337</v>
      </c>
      <c r="G12" s="9"/>
    </row>
    <row r="13" spans="2:3" ht="15.75">
      <c r="B13" s="13" t="s">
        <v>11</v>
      </c>
      <c r="C13" s="14">
        <f>C25</f>
        <v>2516009</v>
      </c>
    </row>
    <row r="14" spans="2:6" ht="15.75">
      <c r="B14" s="13" t="s">
        <v>5</v>
      </c>
      <c r="C14" s="15">
        <f>C41</f>
        <v>566038</v>
      </c>
      <c r="F14" s="9"/>
    </row>
    <row r="15" spans="2:6" ht="15.75">
      <c r="B15" s="13" t="s">
        <v>6</v>
      </c>
      <c r="C15" s="15">
        <f>C42+C48</f>
        <v>2525998</v>
      </c>
      <c r="E15" s="9"/>
      <c r="F15" s="9"/>
    </row>
    <row r="16" spans="2:3" ht="16.5" thickBot="1">
      <c r="B16" s="16" t="s">
        <v>12</v>
      </c>
      <c r="C16" s="15">
        <f>C43</f>
        <v>757001</v>
      </c>
    </row>
    <row r="17" spans="2:7" ht="16.5" thickBot="1">
      <c r="B17" s="1" t="s">
        <v>10</v>
      </c>
      <c r="C17" s="17">
        <f>SUM(C9:C16)</f>
        <v>139626597</v>
      </c>
      <c r="E17" s="9"/>
      <c r="F17" s="9"/>
      <c r="G17" s="9"/>
    </row>
    <row r="18" spans="2:6" ht="15.75">
      <c r="B18" s="8"/>
      <c r="C18" s="10"/>
      <c r="F18" s="9"/>
    </row>
    <row r="19" spans="2:3" ht="15.75">
      <c r="B19" s="43" t="s">
        <v>7</v>
      </c>
      <c r="C19" s="8"/>
    </row>
    <row r="20" ht="16.5" thickBot="1">
      <c r="B20" s="43" t="s">
        <v>24</v>
      </c>
    </row>
    <row r="21" spans="2:3" ht="15.75">
      <c r="B21" s="11" t="s">
        <v>1</v>
      </c>
      <c r="C21" s="38">
        <v>126638572</v>
      </c>
    </row>
    <row r="22" spans="2:3" ht="15.75">
      <c r="B22" s="13" t="s">
        <v>2</v>
      </c>
      <c r="C22" s="39">
        <v>105134</v>
      </c>
    </row>
    <row r="23" spans="2:3" ht="15.75">
      <c r="B23" s="13" t="s">
        <v>3</v>
      </c>
      <c r="C23" s="39">
        <v>85606</v>
      </c>
    </row>
    <row r="24" spans="2:3" ht="15.75">
      <c r="B24" s="13" t="s">
        <v>4</v>
      </c>
      <c r="C24" s="39">
        <v>0</v>
      </c>
    </row>
    <row r="25" spans="2:3" ht="16.5" thickBot="1">
      <c r="B25" s="13" t="s">
        <v>13</v>
      </c>
      <c r="C25" s="39">
        <v>2516009</v>
      </c>
    </row>
    <row r="26" spans="2:6" ht="16.5" thickBot="1">
      <c r="B26" s="1" t="s">
        <v>10</v>
      </c>
      <c r="C26" s="17">
        <f>SUM(C21:C25)</f>
        <v>129345321</v>
      </c>
      <c r="F26" s="18"/>
    </row>
    <row r="28" ht="16.5" thickBot="1">
      <c r="B28" s="43" t="s">
        <v>32</v>
      </c>
    </row>
    <row r="29" spans="2:5" ht="15.75">
      <c r="B29" s="11" t="s">
        <v>1</v>
      </c>
      <c r="C29" s="38">
        <v>1369800</v>
      </c>
      <c r="E29" s="9"/>
    </row>
    <row r="30" spans="2:6" ht="15.75">
      <c r="B30" s="13" t="s">
        <v>2</v>
      </c>
      <c r="C30" s="39">
        <v>246709</v>
      </c>
      <c r="F30" s="18"/>
    </row>
    <row r="31" spans="2:3" ht="15.75">
      <c r="B31" s="13" t="s">
        <v>3</v>
      </c>
      <c r="C31" s="39">
        <v>1794162</v>
      </c>
    </row>
    <row r="32" spans="2:5" ht="15.75">
      <c r="B32" s="13" t="s">
        <v>4</v>
      </c>
      <c r="C32" s="39">
        <f>173217+31981</f>
        <v>205198</v>
      </c>
      <c r="E32" s="9"/>
    </row>
    <row r="33" spans="2:6" ht="16.5" thickBot="1">
      <c r="B33" s="16" t="s">
        <v>14</v>
      </c>
      <c r="C33" s="19">
        <v>0</v>
      </c>
      <c r="F33" s="9"/>
    </row>
    <row r="34" spans="2:6" ht="16.5" thickBot="1">
      <c r="B34" s="1" t="s">
        <v>10</v>
      </c>
      <c r="C34" s="17">
        <f>SUM(C29:C33)</f>
        <v>3615869</v>
      </c>
      <c r="E34" s="9"/>
      <c r="F34" s="9"/>
    </row>
    <row r="36" ht="16.5" thickBot="1">
      <c r="B36" s="43" t="s">
        <v>15</v>
      </c>
    </row>
    <row r="37" spans="2:3" ht="15.75">
      <c r="B37" s="11" t="s">
        <v>16</v>
      </c>
      <c r="C37" s="40">
        <v>67977</v>
      </c>
    </row>
    <row r="38" spans="2:3" ht="15.75">
      <c r="B38" s="13" t="s">
        <v>2</v>
      </c>
      <c r="C38" s="41">
        <v>0</v>
      </c>
    </row>
    <row r="39" spans="2:3" ht="15.75">
      <c r="B39" s="13" t="s">
        <v>3</v>
      </c>
      <c r="C39" s="41">
        <v>1780462</v>
      </c>
    </row>
    <row r="40" spans="2:3" ht="15.75" customHeight="1">
      <c r="B40" s="13" t="s">
        <v>4</v>
      </c>
      <c r="C40" s="41">
        <v>949139</v>
      </c>
    </row>
    <row r="41" spans="2:7" ht="15.75">
      <c r="B41" s="13" t="s">
        <v>5</v>
      </c>
      <c r="C41" s="41">
        <v>566038</v>
      </c>
      <c r="G41" s="9"/>
    </row>
    <row r="42" spans="2:7" ht="15.75">
      <c r="B42" s="13" t="s">
        <v>6</v>
      </c>
      <c r="C42" s="41">
        <v>2525658</v>
      </c>
      <c r="E42" s="20"/>
      <c r="F42" s="20"/>
      <c r="G42" s="20"/>
    </row>
    <row r="43" spans="2:7" ht="16.5" thickBot="1">
      <c r="B43" s="29" t="s">
        <v>12</v>
      </c>
      <c r="C43" s="42">
        <v>757001</v>
      </c>
      <c r="E43" s="20"/>
      <c r="F43" s="24"/>
      <c r="G43" s="20"/>
    </row>
    <row r="44" spans="2:6" ht="16.5" thickBot="1">
      <c r="B44" s="1" t="s">
        <v>10</v>
      </c>
      <c r="C44" s="17">
        <f>SUM(C37:C43)</f>
        <v>6646275</v>
      </c>
      <c r="F44" s="9"/>
    </row>
    <row r="45" spans="2:6" ht="15.75">
      <c r="B45" s="2"/>
      <c r="C45" s="3"/>
      <c r="F45" s="9"/>
    </row>
    <row r="46" spans="2:6" ht="16.5" thickBot="1">
      <c r="B46" s="43" t="s">
        <v>17</v>
      </c>
      <c r="F46" s="9"/>
    </row>
    <row r="47" spans="2:6" ht="15.75">
      <c r="B47" s="11" t="s">
        <v>3</v>
      </c>
      <c r="C47" s="37">
        <v>18792</v>
      </c>
      <c r="F47" s="9"/>
    </row>
    <row r="48" spans="2:6" ht="16.5" thickBot="1">
      <c r="B48" s="13" t="s">
        <v>6</v>
      </c>
      <c r="C48" s="36">
        <v>340</v>
      </c>
      <c r="F48" s="9"/>
    </row>
    <row r="49" spans="2:6" ht="16.5" thickBot="1">
      <c r="B49" s="1" t="s">
        <v>10</v>
      </c>
      <c r="C49" s="17">
        <f>SUM(C47:C48)</f>
        <v>19132</v>
      </c>
      <c r="F49" s="9"/>
    </row>
    <row r="50" ht="15.75">
      <c r="C50" s="9"/>
    </row>
    <row r="51" spans="2:3" ht="16.5" thickBot="1">
      <c r="B51" s="44" t="s">
        <v>18</v>
      </c>
      <c r="C51" s="21"/>
    </row>
    <row r="52" spans="2:3" ht="15.75">
      <c r="B52" s="11" t="s">
        <v>1</v>
      </c>
      <c r="C52" s="37">
        <v>182080</v>
      </c>
    </row>
    <row r="53" spans="2:3" ht="15.75">
      <c r="B53" s="13" t="s">
        <v>2</v>
      </c>
      <c r="C53" s="36">
        <v>205</v>
      </c>
    </row>
    <row r="54" spans="2:3" ht="15.75">
      <c r="B54" s="13" t="s">
        <v>3</v>
      </c>
      <c r="C54" s="36">
        <v>166</v>
      </c>
    </row>
    <row r="55" spans="2:3" ht="16.5" thickBot="1">
      <c r="B55" s="13" t="s">
        <v>19</v>
      </c>
      <c r="C55" s="36">
        <v>3648</v>
      </c>
    </row>
    <row r="56" spans="2:3" ht="16.5" thickBot="1">
      <c r="B56" s="1" t="s">
        <v>20</v>
      </c>
      <c r="C56" s="17">
        <f>SUM(C52:C55)</f>
        <v>186099</v>
      </c>
    </row>
    <row r="57" ht="15.75" customHeight="1"/>
    <row r="58" spans="1:4" ht="15.75" customHeight="1">
      <c r="A58" s="4" t="s">
        <v>27</v>
      </c>
      <c r="D58" s="4" t="s">
        <v>29</v>
      </c>
    </row>
    <row r="59" ht="15.75" customHeight="1"/>
    <row r="60" spans="1:4" ht="15.75" customHeight="1">
      <c r="A60" s="4" t="s">
        <v>28</v>
      </c>
      <c r="D60" s="4" t="s">
        <v>30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</sheetData>
  <sheetProtection/>
  <mergeCells count="3">
    <mergeCell ref="B4:B5"/>
    <mergeCell ref="C4:C5"/>
    <mergeCell ref="A2:E2"/>
  </mergeCells>
  <printOptions/>
  <pageMargins left="0.5511811023622047" right="0.1968503937007874" top="0.1968503937007874" bottom="0.31496062992125984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31">
      <selection activeCell="E69" sqref="E69"/>
    </sheetView>
  </sheetViews>
  <sheetFormatPr defaultColWidth="9.140625" defaultRowHeight="12.75"/>
  <cols>
    <col min="1" max="1" width="9.140625" style="4" customWidth="1"/>
    <col min="2" max="2" width="55.00390625" style="4" customWidth="1"/>
    <col min="3" max="3" width="20.28125" style="4" customWidth="1"/>
    <col min="4" max="4" width="9.140625" style="4" customWidth="1"/>
    <col min="5" max="5" width="12.421875" style="4" bestFit="1" customWidth="1"/>
    <col min="6" max="6" width="14.8515625" style="4" customWidth="1"/>
    <col min="7" max="7" width="12.421875" style="4" bestFit="1" customWidth="1"/>
    <col min="8" max="16384" width="9.140625" style="4" customWidth="1"/>
  </cols>
  <sheetData>
    <row r="2" spans="1:5" ht="15.75">
      <c r="A2" s="50" t="s">
        <v>26</v>
      </c>
      <c r="B2" s="50"/>
      <c r="C2" s="50"/>
      <c r="D2" s="50"/>
      <c r="E2" s="50"/>
    </row>
    <row r="3" spans="2:4" ht="16.5" thickBot="1">
      <c r="B3" s="5"/>
      <c r="C3" s="6"/>
      <c r="D3" s="6"/>
    </row>
    <row r="4" spans="2:3" ht="12.75" customHeight="1">
      <c r="B4" s="48" t="s">
        <v>8</v>
      </c>
      <c r="C4" s="48" t="s">
        <v>9</v>
      </c>
    </row>
    <row r="5" spans="2:3" ht="16.5" thickBot="1">
      <c r="B5" s="49"/>
      <c r="C5" s="49"/>
    </row>
    <row r="6" spans="2:3" ht="15.75">
      <c r="B6" s="43" t="s">
        <v>34</v>
      </c>
      <c r="C6" s="8"/>
    </row>
    <row r="7" spans="2:3" ht="16.5" thickBot="1">
      <c r="B7" s="43" t="s">
        <v>0</v>
      </c>
      <c r="C7" s="10"/>
    </row>
    <row r="8" spans="2:6" ht="15.75">
      <c r="B8" s="11" t="s">
        <v>1</v>
      </c>
      <c r="C8" s="12">
        <f>C19+C26+C33+C46</f>
        <v>125388910</v>
      </c>
      <c r="F8" s="9"/>
    </row>
    <row r="9" spans="2:7" ht="15.75">
      <c r="B9" s="13" t="s">
        <v>2</v>
      </c>
      <c r="C9" s="14">
        <f>C20+C27+C34</f>
        <v>364381</v>
      </c>
      <c r="G9" s="9"/>
    </row>
    <row r="10" spans="2:6" ht="15.75">
      <c r="B10" s="13" t="s">
        <v>3</v>
      </c>
      <c r="C10" s="14">
        <f>C21+C28+C35+C42</f>
        <v>2794678</v>
      </c>
      <c r="F10" s="9"/>
    </row>
    <row r="11" spans="2:7" ht="15.75">
      <c r="B11" s="13" t="s">
        <v>4</v>
      </c>
      <c r="C11" s="14">
        <f>C22+C29+C36</f>
        <v>1041598</v>
      </c>
      <c r="G11" s="9"/>
    </row>
    <row r="12" spans="2:3" ht="15.75">
      <c r="B12" s="13" t="s">
        <v>11</v>
      </c>
      <c r="C12" s="14">
        <f>C23</f>
        <v>2287123</v>
      </c>
    </row>
    <row r="13" spans="2:6" ht="15.75">
      <c r="B13" s="13" t="s">
        <v>5</v>
      </c>
      <c r="C13" s="15">
        <f>C37</f>
        <v>533960</v>
      </c>
      <c r="F13" s="9"/>
    </row>
    <row r="14" spans="2:6" ht="15.75">
      <c r="B14" s="13" t="s">
        <v>6</v>
      </c>
      <c r="C14" s="15">
        <f>C38+C43</f>
        <v>2345894</v>
      </c>
      <c r="E14" s="9"/>
      <c r="F14" s="9"/>
    </row>
    <row r="15" spans="2:3" ht="16.5" thickBot="1">
      <c r="B15" s="16" t="s">
        <v>12</v>
      </c>
      <c r="C15" s="15">
        <f>C39</f>
        <v>660335</v>
      </c>
    </row>
    <row r="16" spans="2:7" ht="16.5" thickBot="1">
      <c r="B16" s="1" t="s">
        <v>10</v>
      </c>
      <c r="C16" s="17">
        <f>SUM(C8:C15)</f>
        <v>135416879</v>
      </c>
      <c r="E16" s="9"/>
      <c r="F16" s="9"/>
      <c r="G16" s="9"/>
    </row>
    <row r="17" spans="2:6" ht="15.75">
      <c r="B17" s="43" t="s">
        <v>7</v>
      </c>
      <c r="C17" s="8"/>
      <c r="F17" s="9"/>
    </row>
    <row r="18" ht="16.5" thickBot="1">
      <c r="B18" s="43" t="s">
        <v>24</v>
      </c>
    </row>
    <row r="19" spans="2:3" ht="15.75">
      <c r="B19" s="11" t="s">
        <v>1</v>
      </c>
      <c r="C19" s="38">
        <v>123774000</v>
      </c>
    </row>
    <row r="20" spans="2:3" ht="15.75">
      <c r="B20" s="13" t="s">
        <v>2</v>
      </c>
      <c r="C20" s="39">
        <v>210760</v>
      </c>
    </row>
    <row r="21" spans="2:3" ht="15.75">
      <c r="B21" s="13" t="s">
        <v>3</v>
      </c>
      <c r="C21" s="39">
        <v>52777</v>
      </c>
    </row>
    <row r="22" spans="2:3" ht="15.75">
      <c r="B22" s="13" t="s">
        <v>4</v>
      </c>
      <c r="C22" s="39">
        <v>0</v>
      </c>
    </row>
    <row r="23" spans="2:3" ht="16.5" thickBot="1">
      <c r="B23" s="13" t="s">
        <v>13</v>
      </c>
      <c r="C23" s="39">
        <v>2287123</v>
      </c>
    </row>
    <row r="24" spans="2:6" ht="16.5" thickBot="1">
      <c r="B24" s="1" t="s">
        <v>10</v>
      </c>
      <c r="C24" s="17">
        <f>SUM(C19:C23)</f>
        <v>126324660</v>
      </c>
      <c r="F24" s="18"/>
    </row>
    <row r="25" ht="16.5" thickBot="1">
      <c r="B25" s="43" t="s">
        <v>32</v>
      </c>
    </row>
    <row r="26" spans="2:5" ht="15.75">
      <c r="B26" s="11" t="s">
        <v>1</v>
      </c>
      <c r="C26" s="38">
        <v>1348456</v>
      </c>
      <c r="E26" s="9"/>
    </row>
    <row r="27" spans="2:6" ht="15.75">
      <c r="B27" s="13" t="s">
        <v>2</v>
      </c>
      <c r="C27" s="39">
        <v>153621</v>
      </c>
      <c r="F27" s="18"/>
    </row>
    <row r="28" spans="2:3" ht="15.75">
      <c r="B28" s="13" t="s">
        <v>3</v>
      </c>
      <c r="C28" s="39">
        <v>1336951</v>
      </c>
    </row>
    <row r="29" spans="2:5" ht="15.75">
      <c r="B29" s="13" t="s">
        <v>4</v>
      </c>
      <c r="C29" s="39">
        <f>168603+37382</f>
        <v>205985</v>
      </c>
      <c r="E29" s="9"/>
    </row>
    <row r="30" spans="2:6" ht="16.5" thickBot="1">
      <c r="B30" s="16" t="s">
        <v>14</v>
      </c>
      <c r="C30" s="19">
        <v>0</v>
      </c>
      <c r="F30" s="9"/>
    </row>
    <row r="31" spans="2:6" ht="16.5" thickBot="1">
      <c r="B31" s="1" t="s">
        <v>10</v>
      </c>
      <c r="C31" s="17">
        <f>SUM(C26:C30)</f>
        <v>3045013</v>
      </c>
      <c r="E31" s="9"/>
      <c r="F31" s="9"/>
    </row>
    <row r="32" ht="16.5" thickBot="1">
      <c r="B32" s="43" t="s">
        <v>15</v>
      </c>
    </row>
    <row r="33" spans="2:3" ht="15.75">
      <c r="B33" s="11" t="s">
        <v>16</v>
      </c>
      <c r="C33" s="40">
        <v>50710</v>
      </c>
    </row>
    <row r="34" spans="2:3" ht="15.75">
      <c r="B34" s="13" t="s">
        <v>2</v>
      </c>
      <c r="C34" s="41">
        <v>0</v>
      </c>
    </row>
    <row r="35" spans="2:3" ht="15.75">
      <c r="B35" s="13" t="s">
        <v>3</v>
      </c>
      <c r="C35" s="41">
        <v>1402568</v>
      </c>
    </row>
    <row r="36" spans="2:3" ht="15.75">
      <c r="B36" s="13" t="s">
        <v>4</v>
      </c>
      <c r="C36" s="41">
        <v>835613</v>
      </c>
    </row>
    <row r="37" spans="2:7" ht="15.75">
      <c r="B37" s="13" t="s">
        <v>5</v>
      </c>
      <c r="C37" s="41">
        <v>533960</v>
      </c>
      <c r="G37" s="9"/>
    </row>
    <row r="38" spans="2:7" ht="15.75">
      <c r="B38" s="13" t="s">
        <v>6</v>
      </c>
      <c r="C38" s="41">
        <v>2345758</v>
      </c>
      <c r="E38" s="20"/>
      <c r="F38" s="20"/>
      <c r="G38" s="20"/>
    </row>
    <row r="39" spans="2:7" ht="16.5" thickBot="1">
      <c r="B39" s="29" t="s">
        <v>12</v>
      </c>
      <c r="C39" s="42">
        <v>660335</v>
      </c>
      <c r="E39" s="20"/>
      <c r="F39" s="24"/>
      <c r="G39" s="20"/>
    </row>
    <row r="40" spans="2:6" ht="16.5" thickBot="1">
      <c r="B40" s="1" t="s">
        <v>10</v>
      </c>
      <c r="C40" s="17">
        <f>SUM(C33:C39)</f>
        <v>5828944</v>
      </c>
      <c r="F40" s="9"/>
    </row>
    <row r="41" spans="2:6" ht="16.5" thickBot="1">
      <c r="B41" s="43" t="s">
        <v>17</v>
      </c>
      <c r="F41" s="9"/>
    </row>
    <row r="42" spans="2:6" ht="15.75">
      <c r="B42" s="11" t="s">
        <v>3</v>
      </c>
      <c r="C42" s="37">
        <v>2382</v>
      </c>
      <c r="F42" s="9"/>
    </row>
    <row r="43" spans="2:6" ht="16.5" thickBot="1">
      <c r="B43" s="13" t="s">
        <v>6</v>
      </c>
      <c r="C43" s="36">
        <v>136</v>
      </c>
      <c r="F43" s="9"/>
    </row>
    <row r="44" spans="2:6" ht="16.5" thickBot="1">
      <c r="B44" s="1" t="s">
        <v>10</v>
      </c>
      <c r="C44" s="17">
        <f>SUM(C42:C43)</f>
        <v>2518</v>
      </c>
      <c r="F44" s="9"/>
    </row>
    <row r="45" spans="2:6" ht="16.5" thickBot="1">
      <c r="B45" s="43" t="s">
        <v>35</v>
      </c>
      <c r="F45" s="9"/>
    </row>
    <row r="46" spans="2:6" ht="16.5" thickBot="1">
      <c r="B46" s="11" t="s">
        <v>1</v>
      </c>
      <c r="C46" s="37">
        <v>215744</v>
      </c>
      <c r="F46" s="9"/>
    </row>
    <row r="47" spans="2:3" ht="16.5" thickBot="1">
      <c r="B47" s="1" t="s">
        <v>10</v>
      </c>
      <c r="C47" s="17">
        <f>SUM(C46:C46)</f>
        <v>215744</v>
      </c>
    </row>
    <row r="48" spans="2:3" ht="15.75">
      <c r="B48" s="2"/>
      <c r="C48" s="3"/>
    </row>
    <row r="49" spans="2:3" ht="16.5" thickBot="1">
      <c r="B49" s="44" t="s">
        <v>18</v>
      </c>
      <c r="C49" s="21"/>
    </row>
    <row r="50" spans="2:3" ht="15.75">
      <c r="B50" s="11" t="s">
        <v>1</v>
      </c>
      <c r="C50" s="37">
        <v>173315</v>
      </c>
    </row>
    <row r="51" spans="2:3" ht="15.75">
      <c r="B51" s="13" t="s">
        <v>2</v>
      </c>
      <c r="C51" s="36">
        <v>333</v>
      </c>
    </row>
    <row r="52" spans="2:3" ht="15.75">
      <c r="B52" s="13" t="s">
        <v>3</v>
      </c>
      <c r="C52" s="36">
        <v>83</v>
      </c>
    </row>
    <row r="53" spans="2:3" ht="16.5" thickBot="1">
      <c r="B53" s="13" t="s">
        <v>19</v>
      </c>
      <c r="C53" s="36">
        <v>3013</v>
      </c>
    </row>
    <row r="54" spans="2:3" ht="16.5" thickBot="1">
      <c r="B54" s="1" t="s">
        <v>20</v>
      </c>
      <c r="C54" s="17">
        <f>SUM(C50:C53)</f>
        <v>176744</v>
      </c>
    </row>
    <row r="55" spans="2:3" ht="15.75">
      <c r="B55" s="2"/>
      <c r="C55" s="3"/>
    </row>
    <row r="57" spans="1:4" ht="15.75" customHeight="1">
      <c r="A57" s="4" t="s">
        <v>27</v>
      </c>
      <c r="D57" s="4" t="s">
        <v>29</v>
      </c>
    </row>
    <row r="59" spans="1:4" ht="15.75" customHeight="1">
      <c r="A59" s="4" t="s">
        <v>28</v>
      </c>
      <c r="D59" s="4" t="s">
        <v>30</v>
      </c>
    </row>
  </sheetData>
  <sheetProtection/>
  <mergeCells count="3">
    <mergeCell ref="A2:E2"/>
    <mergeCell ref="B4:B5"/>
    <mergeCell ref="C4:C5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portrait" paperSize="9" scale="85" r:id="rId1"/>
  <ignoredErrors>
    <ignoredError sqref="C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38">
      <selection activeCell="B62" sqref="B62"/>
    </sheetView>
  </sheetViews>
  <sheetFormatPr defaultColWidth="9.140625" defaultRowHeight="12.75"/>
  <cols>
    <col min="1" max="1" width="9.140625" style="4" customWidth="1"/>
    <col min="2" max="2" width="55.00390625" style="4" customWidth="1"/>
    <col min="3" max="3" width="20.28125" style="4" customWidth="1"/>
    <col min="4" max="4" width="9.140625" style="4" customWidth="1"/>
    <col min="5" max="5" width="12.421875" style="4" bestFit="1" customWidth="1"/>
    <col min="6" max="6" width="14.8515625" style="4" customWidth="1"/>
    <col min="7" max="7" width="12.421875" style="4" bestFit="1" customWidth="1"/>
    <col min="8" max="16384" width="9.140625" style="4" customWidth="1"/>
  </cols>
  <sheetData>
    <row r="2" spans="1:5" ht="15.75">
      <c r="A2" s="50" t="s">
        <v>26</v>
      </c>
      <c r="B2" s="50"/>
      <c r="C2" s="50"/>
      <c r="D2" s="50"/>
      <c r="E2" s="50"/>
    </row>
    <row r="3" spans="2:4" ht="16.5" thickBot="1">
      <c r="B3" s="5"/>
      <c r="C3" s="6"/>
      <c r="D3" s="6"/>
    </row>
    <row r="4" spans="2:3" ht="12.75" customHeight="1">
      <c r="B4" s="48" t="s">
        <v>8</v>
      </c>
      <c r="C4" s="48" t="s">
        <v>9</v>
      </c>
    </row>
    <row r="5" spans="2:3" ht="16.5" thickBot="1">
      <c r="B5" s="49"/>
      <c r="C5" s="49"/>
    </row>
    <row r="6" spans="2:3" ht="15.75">
      <c r="B6" s="43" t="s">
        <v>36</v>
      </c>
      <c r="C6" s="8"/>
    </row>
    <row r="7" spans="2:3" ht="16.5" thickBot="1">
      <c r="B7" s="43" t="s">
        <v>0</v>
      </c>
      <c r="C7" s="10"/>
    </row>
    <row r="8" spans="2:6" ht="15.75">
      <c r="B8" s="11" t="s">
        <v>1</v>
      </c>
      <c r="C8" s="12">
        <f>C19+C26+C33+C46</f>
        <v>113334054</v>
      </c>
      <c r="F8" s="9"/>
    </row>
    <row r="9" spans="2:7" ht="15.75">
      <c r="B9" s="13" t="s">
        <v>2</v>
      </c>
      <c r="C9" s="14">
        <f>C20+C27+C34</f>
        <v>129399</v>
      </c>
      <c r="G9" s="9"/>
    </row>
    <row r="10" spans="2:6" ht="15.75">
      <c r="B10" s="13" t="s">
        <v>3</v>
      </c>
      <c r="C10" s="14">
        <f>C21+C28+C35+C42</f>
        <v>2152427</v>
      </c>
      <c r="F10" s="9"/>
    </row>
    <row r="11" spans="2:7" ht="15.75">
      <c r="B11" s="13" t="s">
        <v>4</v>
      </c>
      <c r="C11" s="14">
        <f>C22+C29+C36</f>
        <v>1170286</v>
      </c>
      <c r="G11" s="9"/>
    </row>
    <row r="12" spans="2:3" ht="15.75">
      <c r="B12" s="13" t="s">
        <v>11</v>
      </c>
      <c r="C12" s="14">
        <f>C23</f>
        <v>2219860</v>
      </c>
    </row>
    <row r="13" spans="2:6" ht="15.75">
      <c r="B13" s="13" t="s">
        <v>5</v>
      </c>
      <c r="C13" s="15">
        <f>C37</f>
        <v>497156</v>
      </c>
      <c r="F13" s="9"/>
    </row>
    <row r="14" spans="2:6" ht="15.75">
      <c r="B14" s="13" t="s">
        <v>6</v>
      </c>
      <c r="C14" s="15">
        <f>C38+C43</f>
        <v>2147523</v>
      </c>
      <c r="E14" s="9"/>
      <c r="F14" s="9"/>
    </row>
    <row r="15" spans="2:6" ht="16.5" thickBot="1">
      <c r="B15" s="16" t="s">
        <v>12</v>
      </c>
      <c r="C15" s="15">
        <f>C39</f>
        <v>655078</v>
      </c>
      <c r="F15" s="9"/>
    </row>
    <row r="16" spans="2:7" ht="16.5" thickBot="1">
      <c r="B16" s="1" t="s">
        <v>10</v>
      </c>
      <c r="C16" s="17">
        <f>SUM(C8:C15)</f>
        <v>122305783</v>
      </c>
      <c r="E16" s="9"/>
      <c r="F16" s="9"/>
      <c r="G16" s="9"/>
    </row>
    <row r="17" spans="2:6" ht="15.75">
      <c r="B17" s="43" t="s">
        <v>7</v>
      </c>
      <c r="C17" s="8"/>
      <c r="F17" s="9"/>
    </row>
    <row r="18" ht="16.5" thickBot="1">
      <c r="B18" s="43" t="s">
        <v>24</v>
      </c>
    </row>
    <row r="19" spans="2:3" ht="15.75">
      <c r="B19" s="11" t="s">
        <v>1</v>
      </c>
      <c r="C19" s="38">
        <v>111926125</v>
      </c>
    </row>
    <row r="20" spans="2:3" ht="15.75">
      <c r="B20" s="13" t="s">
        <v>2</v>
      </c>
      <c r="C20" s="39">
        <v>38640</v>
      </c>
    </row>
    <row r="21" spans="2:3" ht="15.75">
      <c r="B21" s="13" t="s">
        <v>3</v>
      </c>
      <c r="C21" s="39">
        <v>33010</v>
      </c>
    </row>
    <row r="22" spans="2:3" ht="15.75">
      <c r="B22" s="13" t="s">
        <v>4</v>
      </c>
      <c r="C22" s="39">
        <v>0</v>
      </c>
    </row>
    <row r="23" spans="2:3" ht="16.5" thickBot="1">
      <c r="B23" s="13" t="s">
        <v>13</v>
      </c>
      <c r="C23" s="39">
        <v>2219860</v>
      </c>
    </row>
    <row r="24" spans="2:6" ht="16.5" thickBot="1">
      <c r="B24" s="1" t="s">
        <v>10</v>
      </c>
      <c r="C24" s="17">
        <f>SUM(C19:C23)</f>
        <v>114217635</v>
      </c>
      <c r="F24" s="18"/>
    </row>
    <row r="25" ht="16.5" thickBot="1">
      <c r="B25" s="43" t="s">
        <v>32</v>
      </c>
    </row>
    <row r="26" spans="2:5" ht="15.75">
      <c r="B26" s="11" t="s">
        <v>1</v>
      </c>
      <c r="C26" s="38">
        <v>1235265</v>
      </c>
      <c r="E26" s="9"/>
    </row>
    <row r="27" spans="2:6" ht="15.75">
      <c r="B27" s="13" t="s">
        <v>2</v>
      </c>
      <c r="C27" s="39">
        <v>90759</v>
      </c>
      <c r="F27" s="18"/>
    </row>
    <row r="28" spans="2:3" ht="15.75">
      <c r="B28" s="13" t="s">
        <v>3</v>
      </c>
      <c r="C28" s="39">
        <v>1044482</v>
      </c>
    </row>
    <row r="29" spans="2:5" ht="15.75">
      <c r="B29" s="13" t="s">
        <v>4</v>
      </c>
      <c r="C29" s="39">
        <f>152101+41923</f>
        <v>194024</v>
      </c>
      <c r="E29" s="9"/>
    </row>
    <row r="30" spans="2:6" ht="16.5" thickBot="1">
      <c r="B30" s="16" t="s">
        <v>14</v>
      </c>
      <c r="C30" s="19">
        <v>0</v>
      </c>
      <c r="F30" s="9"/>
    </row>
    <row r="31" spans="2:6" ht="16.5" thickBot="1">
      <c r="B31" s="1" t="s">
        <v>10</v>
      </c>
      <c r="C31" s="17">
        <f>SUM(C26:C30)</f>
        <v>2564530</v>
      </c>
      <c r="E31" s="9"/>
      <c r="F31" s="9"/>
    </row>
    <row r="32" ht="16.5" thickBot="1">
      <c r="B32" s="43" t="s">
        <v>15</v>
      </c>
    </row>
    <row r="33" spans="2:3" ht="15.75">
      <c r="B33" s="11" t="s">
        <v>16</v>
      </c>
      <c r="C33" s="40">
        <v>5368</v>
      </c>
    </row>
    <row r="34" spans="2:3" ht="15.75">
      <c r="B34" s="13" t="s">
        <v>2</v>
      </c>
      <c r="C34" s="41">
        <v>0</v>
      </c>
    </row>
    <row r="35" spans="2:3" ht="15.75">
      <c r="B35" s="13" t="s">
        <v>3</v>
      </c>
      <c r="C35" s="41">
        <v>1073100</v>
      </c>
    </row>
    <row r="36" spans="2:3" ht="15.75">
      <c r="B36" s="13" t="s">
        <v>4</v>
      </c>
      <c r="C36" s="41">
        <v>976262</v>
      </c>
    </row>
    <row r="37" spans="2:7" ht="15.75">
      <c r="B37" s="13" t="s">
        <v>5</v>
      </c>
      <c r="C37" s="41">
        <v>497156</v>
      </c>
      <c r="G37" s="9"/>
    </row>
    <row r="38" spans="2:7" ht="15.75">
      <c r="B38" s="13" t="s">
        <v>6</v>
      </c>
      <c r="C38" s="41">
        <v>2147336</v>
      </c>
      <c r="E38" s="20"/>
      <c r="F38" s="20"/>
      <c r="G38" s="20"/>
    </row>
    <row r="39" spans="2:7" ht="16.5" thickBot="1">
      <c r="B39" s="29" t="s">
        <v>12</v>
      </c>
      <c r="C39" s="42">
        <v>655078</v>
      </c>
      <c r="E39" s="20"/>
      <c r="F39" s="24"/>
      <c r="G39" s="20"/>
    </row>
    <row r="40" spans="2:6" ht="16.5" thickBot="1">
      <c r="B40" s="1" t="s">
        <v>10</v>
      </c>
      <c r="C40" s="17">
        <f>SUM(C33:C39)</f>
        <v>5354300</v>
      </c>
      <c r="F40" s="9"/>
    </row>
    <row r="41" spans="2:6" ht="16.5" thickBot="1">
      <c r="B41" s="43" t="s">
        <v>17</v>
      </c>
      <c r="F41" s="9"/>
    </row>
    <row r="42" spans="2:6" ht="15.75">
      <c r="B42" s="11" t="s">
        <v>3</v>
      </c>
      <c r="C42" s="37">
        <v>1835</v>
      </c>
      <c r="F42" s="9"/>
    </row>
    <row r="43" spans="2:6" ht="16.5" thickBot="1">
      <c r="B43" s="13" t="s">
        <v>6</v>
      </c>
      <c r="C43" s="36">
        <v>187</v>
      </c>
      <c r="F43" s="9"/>
    </row>
    <row r="44" spans="2:6" ht="16.5" thickBot="1">
      <c r="B44" s="1" t="s">
        <v>10</v>
      </c>
      <c r="C44" s="17">
        <f>SUM(C42:C43)</f>
        <v>2022</v>
      </c>
      <c r="F44" s="9"/>
    </row>
    <row r="45" spans="2:6" ht="16.5" thickBot="1">
      <c r="B45" s="43" t="s">
        <v>35</v>
      </c>
      <c r="F45" s="9"/>
    </row>
    <row r="46" spans="2:6" ht="16.5" thickBot="1">
      <c r="B46" s="11" t="s">
        <v>1</v>
      </c>
      <c r="C46" s="37">
        <v>167296</v>
      </c>
      <c r="F46" s="9"/>
    </row>
    <row r="47" spans="2:3" ht="16.5" thickBot="1">
      <c r="B47" s="1" t="s">
        <v>10</v>
      </c>
      <c r="C47" s="17">
        <f>SUM(C46:C46)</f>
        <v>167296</v>
      </c>
    </row>
    <row r="48" spans="2:3" ht="15.75">
      <c r="B48" s="2"/>
      <c r="C48" s="3"/>
    </row>
    <row r="49" spans="2:3" ht="16.5" thickBot="1">
      <c r="B49" s="44" t="s">
        <v>18</v>
      </c>
      <c r="C49" s="21"/>
    </row>
    <row r="50" spans="2:3" ht="15.75">
      <c r="B50" s="11" t="s">
        <v>1</v>
      </c>
      <c r="C50" s="37">
        <v>161069</v>
      </c>
    </row>
    <row r="51" spans="2:3" ht="15.75">
      <c r="B51" s="13" t="s">
        <v>2</v>
      </c>
      <c r="C51" s="36">
        <v>66</v>
      </c>
    </row>
    <row r="52" spans="2:3" ht="15.75">
      <c r="B52" s="13" t="s">
        <v>3</v>
      </c>
      <c r="C52" s="36">
        <v>56</v>
      </c>
    </row>
    <row r="53" spans="2:3" ht="16.5" thickBot="1">
      <c r="B53" s="13" t="s">
        <v>19</v>
      </c>
      <c r="C53" s="36">
        <v>3203</v>
      </c>
    </row>
    <row r="54" spans="2:3" ht="16.5" thickBot="1">
      <c r="B54" s="1" t="s">
        <v>20</v>
      </c>
      <c r="C54" s="17">
        <f>SUM(C50:C53)</f>
        <v>164394</v>
      </c>
    </row>
    <row r="55" spans="2:3" ht="15.75">
      <c r="B55" s="2"/>
      <c r="C55" s="3"/>
    </row>
    <row r="56" ht="15.75" customHeight="1"/>
    <row r="57" spans="1:4" ht="15.75" customHeight="1">
      <c r="A57" s="4" t="s">
        <v>27</v>
      </c>
      <c r="D57" s="4" t="s">
        <v>29</v>
      </c>
    </row>
    <row r="58" ht="15.75" customHeight="1"/>
    <row r="59" spans="1:4" ht="15.75" customHeight="1">
      <c r="A59" s="4" t="s">
        <v>28</v>
      </c>
      <c r="D59" s="4" t="s">
        <v>30</v>
      </c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</sheetData>
  <sheetProtection/>
  <mergeCells count="3">
    <mergeCell ref="A2:E2"/>
    <mergeCell ref="B4:B5"/>
    <mergeCell ref="C4:C5"/>
  </mergeCells>
  <printOptions/>
  <pageMargins left="0.7" right="0.7" top="0.42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38">
      <selection activeCell="A56" sqref="A56:IV84"/>
    </sheetView>
  </sheetViews>
  <sheetFormatPr defaultColWidth="9.140625" defaultRowHeight="12.75"/>
  <cols>
    <col min="1" max="1" width="9.140625" style="4" customWidth="1"/>
    <col min="2" max="2" width="55.00390625" style="4" customWidth="1"/>
    <col min="3" max="3" width="20.28125" style="4" customWidth="1"/>
    <col min="4" max="4" width="9.140625" style="4" customWidth="1"/>
    <col min="5" max="5" width="12.421875" style="4" bestFit="1" customWidth="1"/>
    <col min="6" max="6" width="14.8515625" style="4" customWidth="1"/>
    <col min="7" max="7" width="12.421875" style="4" bestFit="1" customWidth="1"/>
    <col min="8" max="16384" width="9.140625" style="4" customWidth="1"/>
  </cols>
  <sheetData>
    <row r="2" spans="1:5" ht="15.75">
      <c r="A2" s="50" t="s">
        <v>26</v>
      </c>
      <c r="B2" s="50"/>
      <c r="C2" s="50"/>
      <c r="D2" s="50"/>
      <c r="E2" s="50"/>
    </row>
    <row r="3" spans="2:4" ht="16.5" thickBot="1">
      <c r="B3" s="5"/>
      <c r="C3" s="6"/>
      <c r="D3" s="6"/>
    </row>
    <row r="4" spans="2:3" ht="12.75" customHeight="1">
      <c r="B4" s="48" t="s">
        <v>8</v>
      </c>
      <c r="C4" s="48" t="s">
        <v>9</v>
      </c>
    </row>
    <row r="5" spans="2:3" ht="16.5" thickBot="1">
      <c r="B5" s="49"/>
      <c r="C5" s="49"/>
    </row>
    <row r="6" spans="2:3" ht="15.75">
      <c r="B6" s="43" t="s">
        <v>37</v>
      </c>
      <c r="C6" s="8"/>
    </row>
    <row r="7" spans="2:3" ht="16.5" thickBot="1">
      <c r="B7" s="43" t="s">
        <v>0</v>
      </c>
      <c r="C7" s="10"/>
    </row>
    <row r="8" spans="2:6" ht="15.75">
      <c r="B8" s="11" t="s">
        <v>1</v>
      </c>
      <c r="C8" s="12">
        <f>C19+C26+C33+C46</f>
        <v>121936574</v>
      </c>
      <c r="F8" s="9"/>
    </row>
    <row r="9" spans="2:7" ht="15.75">
      <c r="B9" s="13" t="s">
        <v>2</v>
      </c>
      <c r="C9" s="14">
        <f>C20+C27+C34</f>
        <v>116038</v>
      </c>
      <c r="G9" s="9"/>
    </row>
    <row r="10" spans="2:6" ht="15.75">
      <c r="B10" s="13" t="s">
        <v>3</v>
      </c>
      <c r="C10" s="14">
        <f>C21+C28+C35+C42</f>
        <v>2175970</v>
      </c>
      <c r="F10" s="9"/>
    </row>
    <row r="11" spans="2:7" ht="15.75">
      <c r="B11" s="13" t="s">
        <v>4</v>
      </c>
      <c r="C11" s="14">
        <f>C22+C29+C36</f>
        <v>1082054</v>
      </c>
      <c r="G11" s="9"/>
    </row>
    <row r="12" spans="2:3" ht="15.75">
      <c r="B12" s="13" t="s">
        <v>11</v>
      </c>
      <c r="C12" s="14">
        <f>C23</f>
        <v>2240111</v>
      </c>
    </row>
    <row r="13" spans="2:6" ht="15.75">
      <c r="B13" s="13" t="s">
        <v>5</v>
      </c>
      <c r="C13" s="15">
        <f>C37</f>
        <v>467059</v>
      </c>
      <c r="F13" s="9"/>
    </row>
    <row r="14" spans="2:6" ht="15.75">
      <c r="B14" s="13" t="s">
        <v>6</v>
      </c>
      <c r="C14" s="15">
        <f>C38+C43</f>
        <v>2371242</v>
      </c>
      <c r="E14" s="9"/>
      <c r="F14" s="9"/>
    </row>
    <row r="15" spans="2:6" ht="16.5" thickBot="1">
      <c r="B15" s="16" t="s">
        <v>12</v>
      </c>
      <c r="C15" s="15">
        <f>C39</f>
        <v>644376</v>
      </c>
      <c r="F15" s="9"/>
    </row>
    <row r="16" spans="2:7" ht="16.5" thickBot="1">
      <c r="B16" s="1" t="s">
        <v>10</v>
      </c>
      <c r="C16" s="17">
        <f>SUM(C8:C15)</f>
        <v>131033424</v>
      </c>
      <c r="E16" s="9"/>
      <c r="F16" s="9"/>
      <c r="G16" s="9"/>
    </row>
    <row r="17" spans="2:6" ht="15.75">
      <c r="B17" s="43" t="s">
        <v>7</v>
      </c>
      <c r="C17" s="8"/>
      <c r="F17" s="9"/>
    </row>
    <row r="18" ht="16.5" thickBot="1">
      <c r="B18" s="43" t="s">
        <v>24</v>
      </c>
    </row>
    <row r="19" spans="2:3" ht="15.75">
      <c r="B19" s="11" t="s">
        <v>1</v>
      </c>
      <c r="C19" s="38">
        <v>120458285</v>
      </c>
    </row>
    <row r="20" spans="2:3" ht="15.75">
      <c r="B20" s="13" t="s">
        <v>2</v>
      </c>
      <c r="C20" s="39">
        <v>33440</v>
      </c>
    </row>
    <row r="21" spans="2:3" ht="15.75">
      <c r="B21" s="13" t="s">
        <v>3</v>
      </c>
      <c r="C21" s="39">
        <v>31325</v>
      </c>
    </row>
    <row r="22" spans="2:3" ht="15.75">
      <c r="B22" s="13" t="s">
        <v>4</v>
      </c>
      <c r="C22" s="39">
        <v>0</v>
      </c>
    </row>
    <row r="23" spans="2:3" ht="16.5" thickBot="1">
      <c r="B23" s="13" t="s">
        <v>13</v>
      </c>
      <c r="C23" s="39">
        <v>2240111</v>
      </c>
    </row>
    <row r="24" spans="2:6" ht="16.5" thickBot="1">
      <c r="B24" s="1" t="s">
        <v>10</v>
      </c>
      <c r="C24" s="17">
        <f>SUM(C19:C23)</f>
        <v>122763161</v>
      </c>
      <c r="F24" s="18"/>
    </row>
    <row r="25" ht="16.5" thickBot="1">
      <c r="B25" s="43" t="s">
        <v>32</v>
      </c>
    </row>
    <row r="26" spans="2:5" ht="15.75">
      <c r="B26" s="11" t="s">
        <v>1</v>
      </c>
      <c r="C26" s="38">
        <v>1244382</v>
      </c>
      <c r="E26" s="9"/>
    </row>
    <row r="27" spans="2:6" ht="15.75">
      <c r="B27" s="13" t="s">
        <v>2</v>
      </c>
      <c r="C27" s="39">
        <v>82598</v>
      </c>
      <c r="F27" s="18"/>
    </row>
    <row r="28" spans="2:3" ht="15.75">
      <c r="B28" s="13" t="s">
        <v>3</v>
      </c>
      <c r="C28" s="39">
        <v>962146</v>
      </c>
    </row>
    <row r="29" spans="2:5" ht="15.75">
      <c r="B29" s="13" t="s">
        <v>4</v>
      </c>
      <c r="C29" s="39">
        <f>128937+38151</f>
        <v>167088</v>
      </c>
      <c r="E29" s="9"/>
    </row>
    <row r="30" spans="2:6" ht="16.5" thickBot="1">
      <c r="B30" s="16" t="s">
        <v>14</v>
      </c>
      <c r="C30" s="19">
        <v>0</v>
      </c>
      <c r="F30" s="9"/>
    </row>
    <row r="31" spans="2:6" ht="16.5" thickBot="1">
      <c r="B31" s="1" t="s">
        <v>10</v>
      </c>
      <c r="C31" s="17">
        <f>SUM(C26:C30)</f>
        <v>2456214</v>
      </c>
      <c r="E31" s="9"/>
      <c r="F31" s="9"/>
    </row>
    <row r="32" ht="16.5" thickBot="1">
      <c r="B32" s="43" t="s">
        <v>15</v>
      </c>
    </row>
    <row r="33" spans="2:3" ht="15.75">
      <c r="B33" s="11" t="s">
        <v>16</v>
      </c>
      <c r="C33" s="40">
        <v>10523</v>
      </c>
    </row>
    <row r="34" spans="2:3" ht="15.75">
      <c r="B34" s="13" t="s">
        <v>2</v>
      </c>
      <c r="C34" s="41">
        <v>0</v>
      </c>
    </row>
    <row r="35" spans="2:3" ht="15.75">
      <c r="B35" s="13" t="s">
        <v>3</v>
      </c>
      <c r="C35" s="41">
        <v>1182469</v>
      </c>
    </row>
    <row r="36" spans="2:3" ht="15.75">
      <c r="B36" s="13" t="s">
        <v>4</v>
      </c>
      <c r="C36" s="41">
        <v>914966</v>
      </c>
    </row>
    <row r="37" spans="2:7" ht="15.75">
      <c r="B37" s="13" t="s">
        <v>5</v>
      </c>
      <c r="C37" s="41">
        <v>467059</v>
      </c>
      <c r="G37" s="9"/>
    </row>
    <row r="38" spans="2:7" ht="15.75">
      <c r="B38" s="13" t="s">
        <v>6</v>
      </c>
      <c r="C38" s="41">
        <v>2371121</v>
      </c>
      <c r="E38" s="20"/>
      <c r="F38" s="20"/>
      <c r="G38" s="20"/>
    </row>
    <row r="39" spans="2:7" ht="16.5" thickBot="1">
      <c r="B39" s="29" t="s">
        <v>12</v>
      </c>
      <c r="C39" s="42">
        <v>644376</v>
      </c>
      <c r="E39" s="20"/>
      <c r="F39" s="24"/>
      <c r="G39" s="20"/>
    </row>
    <row r="40" spans="2:6" ht="16.5" thickBot="1">
      <c r="B40" s="1" t="s">
        <v>10</v>
      </c>
      <c r="C40" s="17">
        <f>SUM(C33:C39)</f>
        <v>5590514</v>
      </c>
      <c r="F40" s="9"/>
    </row>
    <row r="41" spans="2:6" ht="16.5" thickBot="1">
      <c r="B41" s="43" t="s">
        <v>17</v>
      </c>
      <c r="F41" s="9"/>
    </row>
    <row r="42" spans="2:6" ht="15.75">
      <c r="B42" s="11" t="s">
        <v>3</v>
      </c>
      <c r="C42" s="37">
        <v>30</v>
      </c>
      <c r="F42" s="9"/>
    </row>
    <row r="43" spans="2:6" ht="16.5" thickBot="1">
      <c r="B43" s="13" t="s">
        <v>6</v>
      </c>
      <c r="C43" s="36">
        <v>121</v>
      </c>
      <c r="F43" s="9"/>
    </row>
    <row r="44" spans="2:6" ht="16.5" thickBot="1">
      <c r="B44" s="1" t="s">
        <v>10</v>
      </c>
      <c r="C44" s="45">
        <f>SUM(C42:C43)</f>
        <v>151</v>
      </c>
      <c r="F44" s="9"/>
    </row>
    <row r="45" spans="2:6" ht="16.5" thickBot="1">
      <c r="B45" s="43" t="s">
        <v>35</v>
      </c>
      <c r="C45" s="20"/>
      <c r="F45" s="9"/>
    </row>
    <row r="46" spans="2:6" ht="16.5" thickBot="1">
      <c r="B46" s="11" t="s">
        <v>1</v>
      </c>
      <c r="C46" s="37">
        <v>223384.00000000076</v>
      </c>
      <c r="F46" s="9"/>
    </row>
    <row r="47" spans="2:3" ht="16.5" thickBot="1">
      <c r="B47" s="1" t="s">
        <v>10</v>
      </c>
      <c r="C47" s="45">
        <f>SUM(C46:C46)</f>
        <v>223384.00000000076</v>
      </c>
    </row>
    <row r="48" spans="2:3" ht="15.75">
      <c r="B48" s="2"/>
      <c r="C48" s="46"/>
    </row>
    <row r="49" spans="2:3" ht="16.5" thickBot="1">
      <c r="B49" s="44" t="s">
        <v>18</v>
      </c>
      <c r="C49" s="47"/>
    </row>
    <row r="50" spans="2:3" ht="15.75">
      <c r="B50" s="11" t="s">
        <v>1</v>
      </c>
      <c r="C50" s="37">
        <v>167423</v>
      </c>
    </row>
    <row r="51" spans="2:3" ht="15.75">
      <c r="B51" s="13" t="s">
        <v>2</v>
      </c>
      <c r="C51" s="36">
        <v>52</v>
      </c>
    </row>
    <row r="52" spans="2:3" ht="15.75">
      <c r="B52" s="13" t="s">
        <v>3</v>
      </c>
      <c r="C52" s="36">
        <v>48</v>
      </c>
    </row>
    <row r="53" spans="2:3" ht="16.5" thickBot="1">
      <c r="B53" s="13" t="s">
        <v>19</v>
      </c>
      <c r="C53" s="36">
        <v>3096</v>
      </c>
    </row>
    <row r="54" spans="2:3" ht="16.5" thickBot="1">
      <c r="B54" s="1" t="s">
        <v>20</v>
      </c>
      <c r="C54" s="17">
        <f>SUM(C50:C53)</f>
        <v>170619</v>
      </c>
    </row>
    <row r="55" spans="2:3" ht="15.75">
      <c r="B55" s="2"/>
      <c r="C55" s="3"/>
    </row>
    <row r="56" ht="15.75" customHeight="1"/>
    <row r="57" spans="1:4" ht="15.75" customHeight="1">
      <c r="A57" s="4" t="s">
        <v>27</v>
      </c>
      <c r="D57" s="4" t="s">
        <v>29</v>
      </c>
    </row>
    <row r="58" ht="15.75" customHeight="1"/>
    <row r="59" spans="1:4" ht="15.75" customHeight="1">
      <c r="A59" s="4" t="s">
        <v>28</v>
      </c>
      <c r="D59" s="4" t="s">
        <v>30</v>
      </c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</sheetData>
  <sheetProtection/>
  <mergeCells count="3">
    <mergeCell ref="A2:E2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38">
      <selection activeCell="E60" sqref="E60"/>
    </sheetView>
  </sheetViews>
  <sheetFormatPr defaultColWidth="9.140625" defaultRowHeight="12.75"/>
  <cols>
    <col min="1" max="1" width="9.140625" style="4" customWidth="1"/>
    <col min="2" max="2" width="55.00390625" style="4" customWidth="1"/>
    <col min="3" max="3" width="20.28125" style="4" customWidth="1"/>
    <col min="4" max="4" width="9.140625" style="4" customWidth="1"/>
    <col min="5" max="5" width="12.421875" style="4" bestFit="1" customWidth="1"/>
    <col min="6" max="6" width="14.8515625" style="4" customWidth="1"/>
    <col min="7" max="7" width="12.421875" style="4" bestFit="1" customWidth="1"/>
    <col min="8" max="16384" width="9.140625" style="4" customWidth="1"/>
  </cols>
  <sheetData>
    <row r="2" spans="1:5" ht="15.75">
      <c r="A2" s="50" t="s">
        <v>26</v>
      </c>
      <c r="B2" s="50"/>
      <c r="C2" s="50"/>
      <c r="D2" s="50"/>
      <c r="E2" s="50"/>
    </row>
    <row r="3" spans="2:4" ht="16.5" thickBot="1">
      <c r="B3" s="5"/>
      <c r="C3" s="6"/>
      <c r="D3" s="6"/>
    </row>
    <row r="4" spans="2:3" ht="12.75" customHeight="1">
      <c r="B4" s="48" t="s">
        <v>8</v>
      </c>
      <c r="C4" s="48" t="s">
        <v>9</v>
      </c>
    </row>
    <row r="5" spans="2:3" ht="16.5" thickBot="1">
      <c r="B5" s="49"/>
      <c r="C5" s="49"/>
    </row>
    <row r="6" spans="2:3" ht="15.75">
      <c r="B6" s="43" t="s">
        <v>38</v>
      </c>
      <c r="C6" s="8"/>
    </row>
    <row r="7" spans="2:3" ht="16.5" thickBot="1">
      <c r="B7" s="43" t="s">
        <v>0</v>
      </c>
      <c r="C7" s="10"/>
    </row>
    <row r="8" spans="2:6" ht="15.75">
      <c r="B8" s="11" t="s">
        <v>1</v>
      </c>
      <c r="C8" s="12">
        <f>C19+C26+C33+C46</f>
        <v>120389289</v>
      </c>
      <c r="F8" s="9"/>
    </row>
    <row r="9" spans="2:7" ht="15.75">
      <c r="B9" s="13" t="s">
        <v>2</v>
      </c>
      <c r="C9" s="14">
        <f>C20+C27+C34</f>
        <v>133226</v>
      </c>
      <c r="G9" s="9"/>
    </row>
    <row r="10" spans="2:6" ht="15.75">
      <c r="B10" s="13" t="s">
        <v>3</v>
      </c>
      <c r="C10" s="14">
        <f>C21+C28+C35+C42</f>
        <v>2153862</v>
      </c>
      <c r="F10" s="9"/>
    </row>
    <row r="11" spans="2:7" ht="15.75">
      <c r="B11" s="13" t="s">
        <v>4</v>
      </c>
      <c r="C11" s="14">
        <f>C22+C29+C36</f>
        <v>1051010</v>
      </c>
      <c r="G11" s="9"/>
    </row>
    <row r="12" spans="2:3" ht="15.75">
      <c r="B12" s="13" t="s">
        <v>11</v>
      </c>
      <c r="C12" s="14">
        <f>C23</f>
        <v>2136218</v>
      </c>
    </row>
    <row r="13" spans="2:6" ht="15.75">
      <c r="B13" s="13" t="s">
        <v>5</v>
      </c>
      <c r="C13" s="15">
        <f>C37</f>
        <v>510537</v>
      </c>
      <c r="F13" s="9"/>
    </row>
    <row r="14" spans="2:6" ht="15.75">
      <c r="B14" s="13" t="s">
        <v>6</v>
      </c>
      <c r="C14" s="15">
        <f>C38+C43</f>
        <v>2472586</v>
      </c>
      <c r="E14" s="9"/>
      <c r="F14" s="9"/>
    </row>
    <row r="15" spans="2:6" ht="16.5" thickBot="1">
      <c r="B15" s="16" t="s">
        <v>12</v>
      </c>
      <c r="C15" s="15">
        <f>C39</f>
        <v>635085</v>
      </c>
      <c r="F15" s="9"/>
    </row>
    <row r="16" spans="2:7" ht="16.5" thickBot="1">
      <c r="B16" s="1" t="s">
        <v>10</v>
      </c>
      <c r="C16" s="17">
        <f>SUM(C8:C15)</f>
        <v>129481813</v>
      </c>
      <c r="E16" s="9"/>
      <c r="F16" s="9"/>
      <c r="G16" s="9"/>
    </row>
    <row r="17" spans="2:6" ht="15.75">
      <c r="B17" s="43" t="s">
        <v>7</v>
      </c>
      <c r="C17" s="8"/>
      <c r="F17" s="9"/>
    </row>
    <row r="18" ht="16.5" thickBot="1">
      <c r="B18" s="43" t="s">
        <v>24</v>
      </c>
    </row>
    <row r="19" spans="2:3" ht="15.75">
      <c r="B19" s="11" t="s">
        <v>1</v>
      </c>
      <c r="C19" s="38">
        <v>118874248</v>
      </c>
    </row>
    <row r="20" spans="2:3" ht="15.75">
      <c r="B20" s="13" t="s">
        <v>2</v>
      </c>
      <c r="C20" s="39">
        <v>40240</v>
      </c>
    </row>
    <row r="21" spans="2:3" ht="15.75">
      <c r="B21" s="13" t="s">
        <v>3</v>
      </c>
      <c r="C21" s="39">
        <v>32651</v>
      </c>
    </row>
    <row r="22" spans="2:3" ht="15.75">
      <c r="B22" s="13" t="s">
        <v>4</v>
      </c>
      <c r="C22" s="39">
        <v>0</v>
      </c>
    </row>
    <row r="23" spans="2:3" ht="16.5" thickBot="1">
      <c r="B23" s="13" t="s">
        <v>13</v>
      </c>
      <c r="C23" s="39">
        <v>2136218</v>
      </c>
    </row>
    <row r="24" spans="2:6" ht="16.5" thickBot="1">
      <c r="B24" s="1" t="s">
        <v>10</v>
      </c>
      <c r="C24" s="17">
        <f>SUM(C19:C23)</f>
        <v>121083357</v>
      </c>
      <c r="F24" s="18"/>
    </row>
    <row r="25" ht="16.5" thickBot="1">
      <c r="B25" s="43" t="s">
        <v>32</v>
      </c>
    </row>
    <row r="26" spans="2:5" ht="15.75">
      <c r="B26" s="11" t="s">
        <v>1</v>
      </c>
      <c r="C26" s="38">
        <v>1258238</v>
      </c>
      <c r="E26" s="9"/>
    </row>
    <row r="27" spans="2:6" ht="15.75">
      <c r="B27" s="13" t="s">
        <v>2</v>
      </c>
      <c r="C27" s="39">
        <v>92986</v>
      </c>
      <c r="F27" s="18"/>
    </row>
    <row r="28" spans="2:3" ht="15.75">
      <c r="B28" s="13" t="s">
        <v>3</v>
      </c>
      <c r="C28" s="39">
        <v>870170</v>
      </c>
    </row>
    <row r="29" spans="2:5" ht="15.75">
      <c r="B29" s="13" t="s">
        <v>4</v>
      </c>
      <c r="C29" s="39">
        <f>113790+42631</f>
        <v>156421</v>
      </c>
      <c r="E29" s="9"/>
    </row>
    <row r="30" spans="2:6" ht="16.5" thickBot="1">
      <c r="B30" s="16" t="s">
        <v>14</v>
      </c>
      <c r="C30" s="19">
        <v>0</v>
      </c>
      <c r="F30" s="9"/>
    </row>
    <row r="31" spans="2:6" ht="16.5" thickBot="1">
      <c r="B31" s="1" t="s">
        <v>10</v>
      </c>
      <c r="C31" s="17">
        <f>SUM(C26:C30)</f>
        <v>2377815</v>
      </c>
      <c r="E31" s="9"/>
      <c r="F31" s="9"/>
    </row>
    <row r="32" ht="16.5" thickBot="1">
      <c r="B32" s="43" t="s">
        <v>15</v>
      </c>
    </row>
    <row r="33" spans="2:3" ht="15.75">
      <c r="B33" s="11" t="s">
        <v>16</v>
      </c>
      <c r="C33" s="40">
        <v>24083</v>
      </c>
    </row>
    <row r="34" spans="2:3" ht="15.75">
      <c r="B34" s="13" t="s">
        <v>2</v>
      </c>
      <c r="C34" s="41">
        <v>0</v>
      </c>
    </row>
    <row r="35" spans="2:3" ht="15.75">
      <c r="B35" s="13" t="s">
        <v>3</v>
      </c>
      <c r="C35" s="41">
        <v>1251021</v>
      </c>
    </row>
    <row r="36" spans="2:3" ht="15.75">
      <c r="B36" s="13" t="s">
        <v>4</v>
      </c>
      <c r="C36" s="41">
        <v>894589</v>
      </c>
    </row>
    <row r="37" spans="2:7" ht="15.75">
      <c r="B37" s="13" t="s">
        <v>5</v>
      </c>
      <c r="C37" s="41">
        <v>510537</v>
      </c>
      <c r="G37" s="9"/>
    </row>
    <row r="38" spans="2:7" ht="15.75">
      <c r="B38" s="13" t="s">
        <v>6</v>
      </c>
      <c r="C38" s="41">
        <v>2472432</v>
      </c>
      <c r="E38" s="20"/>
      <c r="F38" s="20"/>
      <c r="G38" s="20"/>
    </row>
    <row r="39" spans="2:7" ht="16.5" thickBot="1">
      <c r="B39" s="29" t="s">
        <v>12</v>
      </c>
      <c r="C39" s="42">
        <v>635085</v>
      </c>
      <c r="E39" s="20"/>
      <c r="F39" s="24"/>
      <c r="G39" s="20"/>
    </row>
    <row r="40" spans="2:6" ht="16.5" thickBot="1">
      <c r="B40" s="1" t="s">
        <v>10</v>
      </c>
      <c r="C40" s="17">
        <f>SUM(C33:C39)</f>
        <v>5787747</v>
      </c>
      <c r="F40" s="9"/>
    </row>
    <row r="41" spans="2:6" ht="16.5" thickBot="1">
      <c r="B41" s="43" t="s">
        <v>17</v>
      </c>
      <c r="F41" s="9"/>
    </row>
    <row r="42" spans="2:6" ht="15.75">
      <c r="B42" s="11" t="s">
        <v>3</v>
      </c>
      <c r="C42" s="37">
        <v>20</v>
      </c>
      <c r="F42" s="9"/>
    </row>
    <row r="43" spans="2:6" ht="16.5" thickBot="1">
      <c r="B43" s="13" t="s">
        <v>6</v>
      </c>
      <c r="C43" s="36">
        <v>154</v>
      </c>
      <c r="F43" s="9"/>
    </row>
    <row r="44" spans="2:6" ht="16.5" thickBot="1">
      <c r="B44" s="1" t="s">
        <v>10</v>
      </c>
      <c r="C44" s="45">
        <f>SUM(C42:C43)</f>
        <v>174</v>
      </c>
      <c r="F44" s="9"/>
    </row>
    <row r="45" spans="2:6" ht="16.5" thickBot="1">
      <c r="B45" s="43" t="s">
        <v>35</v>
      </c>
      <c r="C45" s="20"/>
      <c r="F45" s="9"/>
    </row>
    <row r="46" spans="2:6" ht="16.5" thickBot="1">
      <c r="B46" s="11" t="s">
        <v>1</v>
      </c>
      <c r="C46" s="37">
        <v>232719.9999999988</v>
      </c>
      <c r="F46" s="9"/>
    </row>
    <row r="47" spans="2:3" ht="16.5" thickBot="1">
      <c r="B47" s="1" t="s">
        <v>10</v>
      </c>
      <c r="C47" s="45">
        <f>SUM(C46:C46)</f>
        <v>232719.9999999988</v>
      </c>
    </row>
    <row r="48" spans="2:3" ht="15.75">
      <c r="B48" s="2"/>
      <c r="C48" s="46"/>
    </row>
    <row r="49" spans="2:3" ht="16.5" thickBot="1">
      <c r="B49" s="44" t="s">
        <v>18</v>
      </c>
      <c r="C49" s="47"/>
    </row>
    <row r="50" spans="2:3" ht="15.75">
      <c r="B50" s="11" t="s">
        <v>1</v>
      </c>
      <c r="C50" s="37">
        <v>163355</v>
      </c>
    </row>
    <row r="51" spans="2:3" ht="15.75">
      <c r="B51" s="13" t="s">
        <v>2</v>
      </c>
      <c r="C51" s="36">
        <v>72</v>
      </c>
    </row>
    <row r="52" spans="2:3" ht="15.75">
      <c r="B52" s="13" t="s">
        <v>3</v>
      </c>
      <c r="C52" s="36">
        <v>58</v>
      </c>
    </row>
    <row r="53" spans="2:3" ht="16.5" thickBot="1">
      <c r="B53" s="13" t="s">
        <v>19</v>
      </c>
      <c r="C53" s="36">
        <v>2930</v>
      </c>
    </row>
    <row r="54" spans="2:3" ht="16.5" thickBot="1">
      <c r="B54" s="1" t="s">
        <v>20</v>
      </c>
      <c r="C54" s="17">
        <f>SUM(C50:C53)</f>
        <v>166415</v>
      </c>
    </row>
    <row r="55" spans="2:3" ht="15.75">
      <c r="B55" s="2"/>
      <c r="C55" s="3"/>
    </row>
    <row r="56" ht="15.75" customHeight="1"/>
    <row r="57" spans="1:4" ht="15.75" customHeight="1">
      <c r="A57" s="4" t="s">
        <v>27</v>
      </c>
      <c r="D57" s="4" t="s">
        <v>29</v>
      </c>
    </row>
    <row r="58" ht="15.75" customHeight="1"/>
    <row r="59" spans="1:4" ht="15.75" customHeight="1">
      <c r="A59" s="4" t="s">
        <v>28</v>
      </c>
      <c r="D59" s="4" t="s">
        <v>30</v>
      </c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</sheetData>
  <sheetProtection/>
  <mergeCells count="3">
    <mergeCell ref="A2:E2"/>
    <mergeCell ref="B4:B5"/>
    <mergeCell ref="C4:C5"/>
  </mergeCells>
  <printOptions/>
  <pageMargins left="0.7086614173228347" right="0.2362204724409449" top="0.35433070866141736" bottom="0.1968503937007874" header="0.31496062992125984" footer="0.196850393700787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C61" sqref="C61"/>
    </sheetView>
  </sheetViews>
  <sheetFormatPr defaultColWidth="9.140625" defaultRowHeight="12.75"/>
  <cols>
    <col min="1" max="1" width="9.140625" style="4" customWidth="1"/>
    <col min="2" max="2" width="55.00390625" style="4" customWidth="1"/>
    <col min="3" max="3" width="20.28125" style="4" customWidth="1"/>
    <col min="4" max="4" width="9.140625" style="4" customWidth="1"/>
    <col min="5" max="5" width="12.421875" style="4" bestFit="1" customWidth="1"/>
    <col min="6" max="6" width="14.8515625" style="4" customWidth="1"/>
    <col min="7" max="7" width="12.421875" style="4" bestFit="1" customWidth="1"/>
    <col min="8" max="16384" width="9.140625" style="4" customWidth="1"/>
  </cols>
  <sheetData>
    <row r="2" spans="1:5" ht="15.75">
      <c r="A2" s="50" t="s">
        <v>26</v>
      </c>
      <c r="B2" s="50"/>
      <c r="C2" s="50"/>
      <c r="D2" s="50"/>
      <c r="E2" s="50"/>
    </row>
    <row r="3" spans="2:4" ht="16.5" thickBot="1">
      <c r="B3" s="5"/>
      <c r="C3" s="6"/>
      <c r="D3" s="6"/>
    </row>
    <row r="4" spans="2:3" ht="12.75" customHeight="1">
      <c r="B4" s="48" t="s">
        <v>8</v>
      </c>
      <c r="C4" s="48" t="s">
        <v>9</v>
      </c>
    </row>
    <row r="5" spans="2:3" ht="16.5" thickBot="1">
      <c r="B5" s="49"/>
      <c r="C5" s="49"/>
    </row>
    <row r="6" spans="2:3" ht="15.75">
      <c r="B6" s="43" t="s">
        <v>39</v>
      </c>
      <c r="C6" s="8"/>
    </row>
    <row r="7" spans="2:3" ht="16.5" thickBot="1">
      <c r="B7" s="43" t="s">
        <v>0</v>
      </c>
      <c r="C7" s="10"/>
    </row>
    <row r="8" spans="2:6" ht="15.75">
      <c r="B8" s="11" t="s">
        <v>1</v>
      </c>
      <c r="C8" s="12">
        <f>C19+C26+C33+C46</f>
        <v>124689913</v>
      </c>
      <c r="F8" s="9"/>
    </row>
    <row r="9" spans="2:7" ht="15.75">
      <c r="B9" s="13" t="s">
        <v>2</v>
      </c>
      <c r="C9" s="14">
        <f>C20+C27+C34</f>
        <v>318686</v>
      </c>
      <c r="G9" s="9"/>
    </row>
    <row r="10" spans="2:6" ht="15.75">
      <c r="B10" s="13" t="s">
        <v>3</v>
      </c>
      <c r="C10" s="14">
        <f>C21+C28+C35+C42</f>
        <v>2364763</v>
      </c>
      <c r="F10" s="9"/>
    </row>
    <row r="11" spans="2:7" ht="15.75">
      <c r="B11" s="13" t="s">
        <v>4</v>
      </c>
      <c r="C11" s="14">
        <f>C22+C29+C36</f>
        <v>1164704</v>
      </c>
      <c r="G11" s="9"/>
    </row>
    <row r="12" spans="2:3" ht="15.75">
      <c r="B12" s="13" t="s">
        <v>11</v>
      </c>
      <c r="C12" s="14">
        <f>C23</f>
        <v>2059766</v>
      </c>
    </row>
    <row r="13" spans="2:6" ht="15.75">
      <c r="B13" s="13" t="s">
        <v>5</v>
      </c>
      <c r="C13" s="15">
        <f>C37</f>
        <v>539036</v>
      </c>
      <c r="F13" s="9"/>
    </row>
    <row r="14" spans="2:6" ht="15.75">
      <c r="B14" s="13" t="s">
        <v>6</v>
      </c>
      <c r="C14" s="15">
        <f>C38+C43</f>
        <v>2810561</v>
      </c>
      <c r="E14" s="9"/>
      <c r="F14" s="9"/>
    </row>
    <row r="15" spans="2:6" ht="16.5" thickBot="1">
      <c r="B15" s="16" t="s">
        <v>12</v>
      </c>
      <c r="C15" s="15">
        <f>C39</f>
        <v>644376</v>
      </c>
      <c r="F15" s="9"/>
    </row>
    <row r="16" spans="2:7" ht="16.5" thickBot="1">
      <c r="B16" s="1" t="s">
        <v>10</v>
      </c>
      <c r="C16" s="17">
        <f>SUM(C8:C15)</f>
        <v>134591805</v>
      </c>
      <c r="E16" s="9"/>
      <c r="F16" s="9"/>
      <c r="G16" s="9"/>
    </row>
    <row r="17" spans="2:6" ht="15.75">
      <c r="B17" s="43" t="s">
        <v>7</v>
      </c>
      <c r="C17" s="8"/>
      <c r="F17" s="9"/>
    </row>
    <row r="18" ht="16.5" thickBot="1">
      <c r="B18" s="43" t="s">
        <v>24</v>
      </c>
    </row>
    <row r="19" spans="2:3" ht="15.75">
      <c r="B19" s="11" t="s">
        <v>1</v>
      </c>
      <c r="C19" s="38">
        <v>123220598</v>
      </c>
    </row>
    <row r="20" spans="2:3" ht="15.75">
      <c r="B20" s="13" t="s">
        <v>2</v>
      </c>
      <c r="C20" s="39">
        <v>178360</v>
      </c>
    </row>
    <row r="21" spans="2:3" ht="15.75">
      <c r="B21" s="13" t="s">
        <v>3</v>
      </c>
      <c r="C21" s="39">
        <v>41798</v>
      </c>
    </row>
    <row r="22" spans="2:3" ht="15.75">
      <c r="B22" s="13" t="s">
        <v>4</v>
      </c>
      <c r="C22" s="39">
        <v>0</v>
      </c>
    </row>
    <row r="23" spans="2:3" ht="16.5" thickBot="1">
      <c r="B23" s="13" t="s">
        <v>13</v>
      </c>
      <c r="C23" s="39">
        <v>2059766</v>
      </c>
    </row>
    <row r="24" spans="2:6" ht="16.5" thickBot="1">
      <c r="B24" s="1" t="s">
        <v>10</v>
      </c>
      <c r="C24" s="17">
        <f>SUM(C19:C23)</f>
        <v>125500522</v>
      </c>
      <c r="F24" s="18"/>
    </row>
    <row r="25" ht="16.5" thickBot="1">
      <c r="B25" s="43" t="s">
        <v>32</v>
      </c>
    </row>
    <row r="26" spans="2:6" ht="15.75">
      <c r="B26" s="11" t="s">
        <v>1</v>
      </c>
      <c r="C26" s="38">
        <v>1160664</v>
      </c>
      <c r="E26" s="9"/>
      <c r="F26" s="9"/>
    </row>
    <row r="27" spans="2:6" ht="15.75">
      <c r="B27" s="13" t="s">
        <v>2</v>
      </c>
      <c r="C27" s="39">
        <v>140326</v>
      </c>
      <c r="F27" s="18"/>
    </row>
    <row r="28" spans="2:3" ht="15.75">
      <c r="B28" s="13" t="s">
        <v>3</v>
      </c>
      <c r="C28" s="39">
        <v>1067296</v>
      </c>
    </row>
    <row r="29" spans="2:5" ht="15.75">
      <c r="B29" s="13" t="s">
        <v>4</v>
      </c>
      <c r="C29" s="39">
        <f>132152+49962</f>
        <v>182114</v>
      </c>
      <c r="E29" s="9"/>
    </row>
    <row r="30" spans="2:6" ht="16.5" thickBot="1">
      <c r="B30" s="16" t="s">
        <v>14</v>
      </c>
      <c r="C30" s="19">
        <v>0</v>
      </c>
      <c r="F30" s="9"/>
    </row>
    <row r="31" spans="2:6" ht="16.5" thickBot="1">
      <c r="B31" s="1" t="s">
        <v>10</v>
      </c>
      <c r="C31" s="17">
        <f>SUM(C26:C30)</f>
        <v>2550400</v>
      </c>
      <c r="E31" s="9"/>
      <c r="F31" s="9"/>
    </row>
    <row r="32" ht="16.5" thickBot="1">
      <c r="B32" s="43" t="s">
        <v>15</v>
      </c>
    </row>
    <row r="33" spans="2:3" ht="15.75">
      <c r="B33" s="11" t="s">
        <v>16</v>
      </c>
      <c r="C33" s="40">
        <v>42123</v>
      </c>
    </row>
    <row r="34" spans="2:3" ht="15.75">
      <c r="B34" s="13" t="s">
        <v>2</v>
      </c>
      <c r="C34" s="41">
        <v>0</v>
      </c>
    </row>
    <row r="35" spans="2:3" ht="15.75">
      <c r="B35" s="13" t="s">
        <v>3</v>
      </c>
      <c r="C35" s="41">
        <v>1255639</v>
      </c>
    </row>
    <row r="36" spans="2:3" ht="15.75">
      <c r="B36" s="13" t="s">
        <v>4</v>
      </c>
      <c r="C36" s="41">
        <v>982590</v>
      </c>
    </row>
    <row r="37" spans="2:7" ht="15.75">
      <c r="B37" s="13" t="s">
        <v>5</v>
      </c>
      <c r="C37" s="41">
        <v>539036</v>
      </c>
      <c r="G37" s="9"/>
    </row>
    <row r="38" spans="2:7" ht="15.75">
      <c r="B38" s="13" t="s">
        <v>6</v>
      </c>
      <c r="C38" s="41">
        <v>2810440</v>
      </c>
      <c r="E38" s="20"/>
      <c r="F38" s="20"/>
      <c r="G38" s="20"/>
    </row>
    <row r="39" spans="2:7" ht="16.5" thickBot="1">
      <c r="B39" s="29" t="s">
        <v>12</v>
      </c>
      <c r="C39" s="42">
        <v>644376</v>
      </c>
      <c r="E39" s="20"/>
      <c r="F39" s="24"/>
      <c r="G39" s="20"/>
    </row>
    <row r="40" spans="2:6" ht="16.5" thickBot="1">
      <c r="B40" s="1" t="s">
        <v>10</v>
      </c>
      <c r="C40" s="17">
        <f>SUM(C33:C39)</f>
        <v>6274204</v>
      </c>
      <c r="F40" s="9"/>
    </row>
    <row r="41" spans="2:6" ht="16.5" thickBot="1">
      <c r="B41" s="43" t="s">
        <v>17</v>
      </c>
      <c r="F41" s="9"/>
    </row>
    <row r="42" spans="2:6" ht="15.75">
      <c r="B42" s="11" t="s">
        <v>3</v>
      </c>
      <c r="C42" s="37">
        <v>30</v>
      </c>
      <c r="F42" s="9"/>
    </row>
    <row r="43" spans="2:6" ht="16.5" thickBot="1">
      <c r="B43" s="13" t="s">
        <v>6</v>
      </c>
      <c r="C43" s="36">
        <v>121</v>
      </c>
      <c r="F43" s="9"/>
    </row>
    <row r="44" spans="2:6" ht="16.5" thickBot="1">
      <c r="B44" s="1" t="s">
        <v>10</v>
      </c>
      <c r="C44" s="45">
        <f>SUM(C42:C43)</f>
        <v>151</v>
      </c>
      <c r="F44" s="9"/>
    </row>
    <row r="45" spans="2:6" ht="16.5" thickBot="1">
      <c r="B45" s="43" t="s">
        <v>35</v>
      </c>
      <c r="C45" s="20"/>
      <c r="F45" s="9"/>
    </row>
    <row r="46" spans="2:6" ht="16.5" thickBot="1">
      <c r="B46" s="11" t="s">
        <v>1</v>
      </c>
      <c r="C46" s="37">
        <v>266527.99999999977</v>
      </c>
      <c r="F46" s="9"/>
    </row>
    <row r="47" spans="2:3" ht="16.5" thickBot="1">
      <c r="B47" s="1" t="s">
        <v>10</v>
      </c>
      <c r="C47" s="45">
        <f>SUM(C46:C46)</f>
        <v>266527.99999999977</v>
      </c>
    </row>
    <row r="48" spans="2:3" ht="15.75">
      <c r="B48" s="2"/>
      <c r="C48" s="46"/>
    </row>
    <row r="49" spans="2:3" ht="16.5" thickBot="1">
      <c r="B49" s="44" t="s">
        <v>18</v>
      </c>
      <c r="C49" s="47"/>
    </row>
    <row r="50" spans="2:3" ht="15.75">
      <c r="B50" s="11" t="s">
        <v>1</v>
      </c>
      <c r="C50" s="37">
        <v>167423</v>
      </c>
    </row>
    <row r="51" spans="2:3" ht="15.75">
      <c r="B51" s="13" t="s">
        <v>2</v>
      </c>
      <c r="C51" s="36">
        <v>52</v>
      </c>
    </row>
    <row r="52" spans="2:3" ht="15.75">
      <c r="B52" s="13" t="s">
        <v>3</v>
      </c>
      <c r="C52" s="36">
        <v>48</v>
      </c>
    </row>
    <row r="53" spans="2:3" ht="16.5" thickBot="1">
      <c r="B53" s="13" t="s">
        <v>19</v>
      </c>
      <c r="C53" s="36">
        <v>3096</v>
      </c>
    </row>
    <row r="54" spans="2:3" ht="16.5" thickBot="1">
      <c r="B54" s="1" t="s">
        <v>20</v>
      </c>
      <c r="C54" s="17">
        <f>SUM(C50:C53)</f>
        <v>170619</v>
      </c>
    </row>
    <row r="55" spans="2:3" ht="15.75">
      <c r="B55" s="2"/>
      <c r="C55" s="3"/>
    </row>
    <row r="56" ht="15.75" customHeight="1"/>
    <row r="57" spans="1:4" ht="15.75" customHeight="1">
      <c r="A57" s="4" t="s">
        <v>27</v>
      </c>
      <c r="D57" s="4" t="s">
        <v>29</v>
      </c>
    </row>
    <row r="58" ht="15.75" customHeight="1"/>
    <row r="59" spans="1:4" ht="15.75" customHeight="1">
      <c r="A59" s="4" t="s">
        <v>28</v>
      </c>
      <c r="D59" s="4" t="s">
        <v>30</v>
      </c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mergeCells count="3">
    <mergeCell ref="A2:E2"/>
    <mergeCell ref="B4:B5"/>
    <mergeCell ref="C4:C5"/>
  </mergeCells>
  <printOptions/>
  <pageMargins left="0.86" right="0.31" top="0.34" bottom="0.28" header="0.31496062992125984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EASKCENTR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Ларионова Елена</dc:creator>
  <cp:keywords/>
  <dc:description/>
  <cp:lastModifiedBy>Ларионова Елена Александровна</cp:lastModifiedBy>
  <cp:lastPrinted>2013-01-09T07:56:25Z</cp:lastPrinted>
  <dcterms:created xsi:type="dcterms:W3CDTF">2011-05-20T10:40:08Z</dcterms:created>
  <dcterms:modified xsi:type="dcterms:W3CDTF">2013-08-12T12:25:04Z</dcterms:modified>
  <cp:category/>
  <cp:version/>
  <cp:contentType/>
  <cp:contentStatus/>
</cp:coreProperties>
</file>